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Форма 1.2" sheetId="1" r:id="rId1"/>
  </sheets>
  <definedNames/>
  <calcPr fullCalcOnLoad="1"/>
</workbook>
</file>

<file path=xl/sharedStrings.xml><?xml version="1.0" encoding="utf-8"?>
<sst xmlns="http://schemas.openxmlformats.org/spreadsheetml/2006/main" count="114" uniqueCount="54">
  <si>
    <t>Форма 1.2</t>
  </si>
  <si>
    <t>Информация о балансе электрической энергии</t>
  </si>
  <si>
    <t xml:space="preserve">и мощности </t>
  </si>
  <si>
    <t>Наименование регулируемой организации</t>
  </si>
  <si>
    <t>ООО "СЕТЕВАЯ КОМИПАНИЯ"</t>
  </si>
  <si>
    <t>ИНН</t>
  </si>
  <si>
    <t>Местонахождение (фактический адрес)</t>
  </si>
  <si>
    <t>г.Калуга, ул.Азаровская,д.18 офис 124</t>
  </si>
  <si>
    <t xml:space="preserve">Информация о балансе электрической энергии и мощности на текущий период регулирования, </t>
  </si>
  <si>
    <t>№ п/п</t>
  </si>
  <si>
    <t>Показатели</t>
  </si>
  <si>
    <t>Единица</t>
  </si>
  <si>
    <t>измерения</t>
  </si>
  <si>
    <t>(текущий период)</t>
  </si>
  <si>
    <t>Электрическая энергия</t>
  </si>
  <si>
    <t>поступление в сеть - ВСЕГО, в том числе</t>
  </si>
  <si>
    <t>по уровням напряжения:</t>
  </si>
  <si>
    <t>ВН</t>
  </si>
  <si>
    <t>СН-I</t>
  </si>
  <si>
    <t>CH-II</t>
  </si>
  <si>
    <t>HH</t>
  </si>
  <si>
    <t>млн.кВт.ч.</t>
  </si>
  <si>
    <t>том числе:</t>
  </si>
  <si>
    <t xml:space="preserve"> 2.1</t>
  </si>
  <si>
    <t>относимые на передачу сторонним</t>
  </si>
  <si>
    <t xml:space="preserve">потребителям (субабонентам) - всего, в </t>
  </si>
  <si>
    <t>том числе по уровням напряжения:</t>
  </si>
  <si>
    <t xml:space="preserve">Относительные потери в электрической </t>
  </si>
  <si>
    <t>%</t>
  </si>
  <si>
    <t xml:space="preserve"> 3.1</t>
  </si>
  <si>
    <t>Отпуск из сети (полезный отпуск)</t>
  </si>
  <si>
    <t>ВСЕГО, в том числе:</t>
  </si>
  <si>
    <t xml:space="preserve"> 4.1</t>
  </si>
  <si>
    <t>сторонним потребителям (субабонентам)</t>
  </si>
  <si>
    <t>всего, в том числе:</t>
  </si>
  <si>
    <t>напряжения:</t>
  </si>
  <si>
    <t>Мощность</t>
  </si>
  <si>
    <t>МВт</t>
  </si>
  <si>
    <t xml:space="preserve">Потери в электрической сети - ВСЕГО, в </t>
  </si>
  <si>
    <t>сети - ВСЕГО, в том числе:</t>
  </si>
  <si>
    <t xml:space="preserve"> 6.1</t>
  </si>
  <si>
    <t xml:space="preserve"> 7.1</t>
  </si>
  <si>
    <t>ВСЕГО, в том числе по уровням</t>
  </si>
  <si>
    <t xml:space="preserve"> 8.1</t>
  </si>
  <si>
    <t>Заявленная мощность - ВСЕГО, в том</t>
  </si>
  <si>
    <t>числе:</t>
  </si>
  <si>
    <t>сторонним потребителям (субабонентам)-</t>
  </si>
  <si>
    <t xml:space="preserve"> 9.1</t>
  </si>
  <si>
    <t>2016год</t>
  </si>
  <si>
    <t>План 2016г.</t>
  </si>
  <si>
    <r>
      <t>Факт 2015г.</t>
    </r>
    <r>
      <rPr>
        <b/>
        <sz val="14"/>
        <color indexed="8"/>
        <rFont val="Times New Roman"/>
        <family val="1"/>
      </rPr>
      <t>*</t>
    </r>
  </si>
  <si>
    <t>*Факт 2015г.-показатели за фактически отработанные 4 месяца (сентябрь - декабрь) 2015 года.</t>
  </si>
  <si>
    <t>(сентябрь-</t>
  </si>
  <si>
    <t xml:space="preserve"> -декабрь)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</si>
</sst>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0"/>
    <numFmt numFmtId="171" formatCode="0.00000000000"/>
    <numFmt numFmtId="172" formatCode="0.000000000000"/>
    <numFmt numFmtId="173" formatCode="0.000000000"/>
    <numFmt numFmtId="17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15" xfId="0" applyFont="1" applyBorder="1" applyAlignment="1">
      <alignment horizontal="center"/>
    </xf>
    <xf numFmtId="0" fontId="37" fillId="0" borderId="23" xfId="0" applyFont="1" applyBorder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169" fontId="37" fillId="0" borderId="16" xfId="0" applyNumberFormat="1" applyFont="1" applyBorder="1" applyAlignment="1">
      <alignment/>
    </xf>
    <xf numFmtId="168" fontId="37" fillId="0" borderId="14" xfId="0" applyNumberFormat="1" applyFont="1" applyBorder="1" applyAlignment="1">
      <alignment/>
    </xf>
    <xf numFmtId="169" fontId="37" fillId="0" borderId="14" xfId="0" applyNumberFormat="1" applyFont="1" applyBorder="1" applyAlignment="1">
      <alignment/>
    </xf>
    <xf numFmtId="169" fontId="37" fillId="0" borderId="13" xfId="0" applyNumberFormat="1" applyFont="1" applyBorder="1" applyAlignment="1">
      <alignment/>
    </xf>
    <xf numFmtId="169" fontId="37" fillId="0" borderId="18" xfId="0" applyNumberFormat="1" applyFont="1" applyBorder="1" applyAlignment="1">
      <alignment/>
    </xf>
    <xf numFmtId="169" fontId="37" fillId="0" borderId="24" xfId="0" applyNumberFormat="1" applyFont="1" applyBorder="1" applyAlignment="1">
      <alignment/>
    </xf>
    <xf numFmtId="2" fontId="37" fillId="0" borderId="24" xfId="0" applyNumberFormat="1" applyFont="1" applyBorder="1" applyAlignment="1">
      <alignment/>
    </xf>
    <xf numFmtId="168" fontId="37" fillId="0" borderId="13" xfId="0" applyNumberFormat="1" applyFont="1" applyBorder="1" applyAlignment="1">
      <alignment/>
    </xf>
    <xf numFmtId="168" fontId="37" fillId="0" borderId="12" xfId="0" applyNumberFormat="1" applyFont="1" applyBorder="1" applyAlignment="1">
      <alignment/>
    </xf>
    <xf numFmtId="168" fontId="37" fillId="0" borderId="19" xfId="0" applyNumberFormat="1" applyFont="1" applyBorder="1" applyAlignment="1">
      <alignment/>
    </xf>
    <xf numFmtId="169" fontId="37" fillId="0" borderId="20" xfId="0" applyNumberFormat="1" applyFont="1" applyBorder="1" applyAlignment="1">
      <alignment/>
    </xf>
    <xf numFmtId="168" fontId="37" fillId="0" borderId="18" xfId="0" applyNumberFormat="1" applyFont="1" applyBorder="1" applyAlignment="1">
      <alignment/>
    </xf>
    <xf numFmtId="168" fontId="37" fillId="0" borderId="16" xfId="0" applyNumberFormat="1" applyFont="1" applyBorder="1" applyAlignment="1">
      <alignment/>
    </xf>
    <xf numFmtId="168" fontId="37" fillId="0" borderId="20" xfId="0" applyNumberFormat="1" applyFont="1" applyBorder="1" applyAlignment="1">
      <alignment/>
    </xf>
    <xf numFmtId="169" fontId="37" fillId="0" borderId="12" xfId="0" applyNumberFormat="1" applyFont="1" applyBorder="1" applyAlignment="1">
      <alignment/>
    </xf>
    <xf numFmtId="169" fontId="37" fillId="0" borderId="19" xfId="0" applyNumberFormat="1" applyFont="1" applyBorder="1" applyAlignment="1">
      <alignment/>
    </xf>
    <xf numFmtId="0" fontId="38" fillId="0" borderId="0" xfId="0" applyFont="1" applyAlignment="1">
      <alignment/>
    </xf>
    <xf numFmtId="0" fontId="37" fillId="0" borderId="12" xfId="0" applyFont="1" applyBorder="1" applyAlignment="1">
      <alignment horizontal="center" vertical="top"/>
    </xf>
    <xf numFmtId="0" fontId="37" fillId="0" borderId="19" xfId="0" applyFont="1" applyBorder="1" applyAlignment="1">
      <alignment horizontal="center" vertical="top"/>
    </xf>
    <xf numFmtId="0" fontId="37" fillId="0" borderId="13" xfId="0" applyFont="1" applyBorder="1" applyAlignment="1">
      <alignment horizontal="center" vertical="top"/>
    </xf>
    <xf numFmtId="0" fontId="37" fillId="0" borderId="15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2">
      <selection activeCell="E90" sqref="E90"/>
    </sheetView>
  </sheetViews>
  <sheetFormatPr defaultColWidth="9.140625" defaultRowHeight="15"/>
  <cols>
    <col min="1" max="1" width="9.140625" style="1" customWidth="1"/>
    <col min="2" max="2" width="49.57421875" style="1" customWidth="1"/>
    <col min="3" max="3" width="13.421875" style="1" customWidth="1"/>
    <col min="4" max="5" width="23.00390625" style="1" customWidth="1"/>
    <col min="6" max="16384" width="9.140625" style="1" customWidth="1"/>
  </cols>
  <sheetData>
    <row r="1" ht="18.75">
      <c r="E1" s="21" t="s">
        <v>0</v>
      </c>
    </row>
    <row r="2" spans="1:9" ht="18.75">
      <c r="A2" s="50" t="s">
        <v>1</v>
      </c>
      <c r="B2" s="50"/>
      <c r="C2" s="50"/>
      <c r="D2" s="50"/>
      <c r="E2" s="50"/>
      <c r="F2" s="22"/>
      <c r="G2" s="22"/>
      <c r="H2" s="22"/>
      <c r="I2" s="22"/>
    </row>
    <row r="3" spans="1:9" ht="18.75">
      <c r="A3" s="50" t="s">
        <v>2</v>
      </c>
      <c r="B3" s="50"/>
      <c r="C3" s="50"/>
      <c r="D3" s="50"/>
      <c r="E3" s="50"/>
      <c r="F3" s="22"/>
      <c r="G3" s="22"/>
      <c r="H3" s="22"/>
      <c r="I3" s="22"/>
    </row>
    <row r="5" spans="1:5" ht="18.75">
      <c r="A5" s="2" t="s">
        <v>3</v>
      </c>
      <c r="B5" s="3"/>
      <c r="C5" s="51" t="s">
        <v>4</v>
      </c>
      <c r="D5" s="51"/>
      <c r="E5" s="51"/>
    </row>
    <row r="6" spans="1:5" ht="18.75">
      <c r="A6" s="2" t="s">
        <v>5</v>
      </c>
      <c r="B6" s="3"/>
      <c r="C6" s="51">
        <v>4028055470</v>
      </c>
      <c r="D6" s="51"/>
      <c r="E6" s="51"/>
    </row>
    <row r="7" spans="1:5" ht="18.75">
      <c r="A7" s="2" t="s">
        <v>6</v>
      </c>
      <c r="B7" s="3"/>
      <c r="C7" s="51" t="s">
        <v>7</v>
      </c>
      <c r="D7" s="51"/>
      <c r="E7" s="51"/>
    </row>
    <row r="8" spans="1:5" ht="18.75">
      <c r="A8" s="43" t="s">
        <v>8</v>
      </c>
      <c r="B8" s="44"/>
      <c r="C8" s="44"/>
      <c r="D8" s="44"/>
      <c r="E8" s="45"/>
    </row>
    <row r="9" spans="1:5" ht="18.75">
      <c r="A9" s="46" t="s">
        <v>48</v>
      </c>
      <c r="B9" s="47"/>
      <c r="C9" s="47"/>
      <c r="D9" s="47"/>
      <c r="E9" s="48"/>
    </row>
    <row r="10" spans="1:5" ht="18.75">
      <c r="A10" s="12" t="s">
        <v>9</v>
      </c>
      <c r="B10" s="12" t="s">
        <v>10</v>
      </c>
      <c r="C10" s="12" t="s">
        <v>11</v>
      </c>
      <c r="D10" s="12" t="s">
        <v>50</v>
      </c>
      <c r="E10" s="12" t="s">
        <v>49</v>
      </c>
    </row>
    <row r="11" spans="1:5" ht="18.75">
      <c r="A11" s="13"/>
      <c r="B11" s="13"/>
      <c r="C11" s="13" t="s">
        <v>12</v>
      </c>
      <c r="D11" s="13" t="s">
        <v>52</v>
      </c>
      <c r="E11" s="13" t="s">
        <v>13</v>
      </c>
    </row>
    <row r="12" spans="1:5" ht="18.75">
      <c r="A12" s="14"/>
      <c r="B12" s="14"/>
      <c r="C12" s="14"/>
      <c r="D12" s="14" t="s">
        <v>53</v>
      </c>
      <c r="E12" s="14"/>
    </row>
    <row r="13" spans="1:5" ht="18.75">
      <c r="A13" s="49" t="s">
        <v>14</v>
      </c>
      <c r="B13" s="49"/>
      <c r="C13" s="49"/>
      <c r="D13" s="49"/>
      <c r="E13" s="49"/>
    </row>
    <row r="14" spans="1:5" ht="18.75">
      <c r="A14" s="40">
        <v>1</v>
      </c>
      <c r="B14" s="4" t="s">
        <v>15</v>
      </c>
      <c r="C14" s="40" t="s">
        <v>21</v>
      </c>
      <c r="D14" s="4"/>
      <c r="E14" s="8"/>
    </row>
    <row r="15" spans="1:5" ht="18.75">
      <c r="A15" s="41"/>
      <c r="B15" s="5" t="s">
        <v>16</v>
      </c>
      <c r="C15" s="41"/>
      <c r="D15" s="26">
        <f>D18</f>
        <v>2585.02</v>
      </c>
      <c r="E15" s="27">
        <f>E18</f>
        <v>7400</v>
      </c>
    </row>
    <row r="16" spans="1:5" ht="18.75">
      <c r="A16" s="41"/>
      <c r="B16" s="6" t="s">
        <v>17</v>
      </c>
      <c r="C16" s="41"/>
      <c r="D16" s="25">
        <v>0</v>
      </c>
      <c r="E16" s="25">
        <v>0</v>
      </c>
    </row>
    <row r="17" spans="1:5" ht="18.75">
      <c r="A17" s="41"/>
      <c r="B17" s="6" t="s">
        <v>18</v>
      </c>
      <c r="C17" s="41"/>
      <c r="D17" s="25">
        <v>0</v>
      </c>
      <c r="E17" s="25">
        <v>0</v>
      </c>
    </row>
    <row r="18" spans="1:5" ht="18.75">
      <c r="A18" s="41"/>
      <c r="B18" s="6" t="s">
        <v>19</v>
      </c>
      <c r="C18" s="41"/>
      <c r="D18" s="25">
        <f>382.379+634.221+747.12+821.3</f>
        <v>2585.02</v>
      </c>
      <c r="E18" s="25">
        <v>7400</v>
      </c>
    </row>
    <row r="19" spans="1:5" ht="18.75">
      <c r="A19" s="42"/>
      <c r="B19" s="6" t="s">
        <v>20</v>
      </c>
      <c r="C19" s="41"/>
      <c r="D19" s="25">
        <v>0</v>
      </c>
      <c r="E19" s="25">
        <v>0</v>
      </c>
    </row>
    <row r="20" spans="1:5" ht="18.75">
      <c r="A20" s="12">
        <v>2</v>
      </c>
      <c r="B20" s="7" t="s">
        <v>38</v>
      </c>
      <c r="C20" s="12" t="s">
        <v>21</v>
      </c>
      <c r="D20" s="8"/>
      <c r="E20" s="8"/>
    </row>
    <row r="21" spans="1:5" ht="18.75">
      <c r="A21" s="5"/>
      <c r="B21" s="9" t="s">
        <v>22</v>
      </c>
      <c r="C21" s="11"/>
      <c r="D21" s="27">
        <f>D24</f>
        <v>72.78</v>
      </c>
      <c r="E21" s="10">
        <f>E24</f>
        <v>341.88</v>
      </c>
    </row>
    <row r="22" spans="1:5" ht="18.75">
      <c r="A22" s="12" t="s">
        <v>23</v>
      </c>
      <c r="B22" s="1" t="s">
        <v>24</v>
      </c>
      <c r="C22" s="11"/>
      <c r="D22" s="4"/>
      <c r="E22" s="4"/>
    </row>
    <row r="23" spans="1:5" ht="18.75">
      <c r="A23" s="11"/>
      <c r="B23" s="1" t="s">
        <v>25</v>
      </c>
      <c r="C23" s="11"/>
      <c r="D23" s="11"/>
      <c r="E23" s="11"/>
    </row>
    <row r="24" spans="1:5" ht="18.75">
      <c r="A24" s="11"/>
      <c r="B24" s="1" t="s">
        <v>26</v>
      </c>
      <c r="C24" s="11"/>
      <c r="D24" s="26">
        <f>D27+D28</f>
        <v>72.78</v>
      </c>
      <c r="E24" s="5">
        <f>E25+E26+E27+E28</f>
        <v>341.88</v>
      </c>
    </row>
    <row r="25" spans="1:5" ht="18.75">
      <c r="A25" s="11"/>
      <c r="B25" s="3" t="s">
        <v>17</v>
      </c>
      <c r="C25" s="11"/>
      <c r="D25" s="25">
        <v>0</v>
      </c>
      <c r="E25" s="25">
        <v>0</v>
      </c>
    </row>
    <row r="26" spans="1:5" ht="18.75">
      <c r="A26" s="11"/>
      <c r="B26" s="3" t="s">
        <v>18</v>
      </c>
      <c r="C26" s="11"/>
      <c r="D26" s="25">
        <v>0</v>
      </c>
      <c r="E26" s="25">
        <v>0</v>
      </c>
    </row>
    <row r="27" spans="1:5" ht="18.75">
      <c r="A27" s="11"/>
      <c r="B27" s="3" t="s">
        <v>19</v>
      </c>
      <c r="C27" s="11"/>
      <c r="D27" s="25">
        <f>10.25+23.598+26.656+1.37</f>
        <v>61.873999999999995</v>
      </c>
      <c r="E27" s="25">
        <f>(E15*E36)/100</f>
        <v>288.6</v>
      </c>
    </row>
    <row r="28" spans="1:5" ht="18.75">
      <c r="A28" s="5"/>
      <c r="B28" s="3" t="s">
        <v>20</v>
      </c>
      <c r="C28" s="5"/>
      <c r="D28" s="6">
        <f>1.809+4.143+4.704+0.25</f>
        <v>10.905999999999999</v>
      </c>
      <c r="E28" s="25">
        <f>E15*E37/100</f>
        <v>53.28</v>
      </c>
    </row>
    <row r="29" spans="1:5" ht="18.75">
      <c r="A29" s="12">
        <v>3</v>
      </c>
      <c r="B29" s="7" t="s">
        <v>27</v>
      </c>
      <c r="C29" s="12" t="s">
        <v>28</v>
      </c>
      <c r="D29" s="23">
        <f>D33</f>
        <v>2.8154521048193044</v>
      </c>
      <c r="E29" s="8">
        <f>E33</f>
        <v>4.62</v>
      </c>
    </row>
    <row r="30" spans="1:5" ht="18.75">
      <c r="A30" s="5"/>
      <c r="B30" s="9" t="s">
        <v>39</v>
      </c>
      <c r="C30" s="13"/>
      <c r="D30" s="10"/>
      <c r="E30" s="10"/>
    </row>
    <row r="31" spans="1:5" ht="18.75">
      <c r="A31" s="12" t="s">
        <v>29</v>
      </c>
      <c r="B31" s="17" t="s">
        <v>24</v>
      </c>
      <c r="C31" s="13"/>
      <c r="D31" s="4"/>
      <c r="E31" s="4"/>
    </row>
    <row r="32" spans="1:5" ht="18.75">
      <c r="A32" s="11"/>
      <c r="B32" s="15" t="s">
        <v>25</v>
      </c>
      <c r="C32" s="13"/>
      <c r="D32" s="11"/>
      <c r="E32" s="11"/>
    </row>
    <row r="33" spans="1:5" ht="18.75">
      <c r="A33" s="11"/>
      <c r="B33" s="18" t="s">
        <v>26</v>
      </c>
      <c r="C33" s="13"/>
      <c r="D33" s="26">
        <f>D36+D37</f>
        <v>2.8154521048193044</v>
      </c>
      <c r="E33" s="26">
        <f>E35+E34+E36+E37</f>
        <v>4.62</v>
      </c>
    </row>
    <row r="34" spans="1:5" ht="18.75">
      <c r="A34" s="11"/>
      <c r="B34" s="3" t="s">
        <v>17</v>
      </c>
      <c r="C34" s="13"/>
      <c r="D34" s="6">
        <v>0</v>
      </c>
      <c r="E34" s="25">
        <v>0</v>
      </c>
    </row>
    <row r="35" spans="1:5" ht="18.75">
      <c r="A35" s="11"/>
      <c r="B35" s="3" t="s">
        <v>18</v>
      </c>
      <c r="C35" s="13"/>
      <c r="D35" s="6">
        <v>0</v>
      </c>
      <c r="E35" s="25">
        <v>0</v>
      </c>
    </row>
    <row r="36" spans="1:5" ht="18.75">
      <c r="A36" s="11"/>
      <c r="B36" s="3" t="s">
        <v>19</v>
      </c>
      <c r="C36" s="13"/>
      <c r="D36" s="25">
        <f>(D27/D18)*100</f>
        <v>2.3935598177190114</v>
      </c>
      <c r="E36" s="25">
        <f>3.9</f>
        <v>3.9</v>
      </c>
    </row>
    <row r="37" spans="1:5" ht="18.75">
      <c r="A37" s="5"/>
      <c r="B37" s="3" t="s">
        <v>20</v>
      </c>
      <c r="C37" s="14"/>
      <c r="D37" s="25">
        <f>(D28/D18)*100</f>
        <v>0.4218922871002932</v>
      </c>
      <c r="E37" s="25">
        <f>0.72</f>
        <v>0.72</v>
      </c>
    </row>
    <row r="38" spans="1:5" ht="18.75">
      <c r="A38" s="12">
        <v>4</v>
      </c>
      <c r="B38" s="7" t="s">
        <v>30</v>
      </c>
      <c r="C38" s="12" t="s">
        <v>21</v>
      </c>
      <c r="D38" s="4"/>
      <c r="E38" s="8"/>
    </row>
    <row r="39" spans="1:5" ht="18.75">
      <c r="A39" s="14"/>
      <c r="B39" s="20" t="s">
        <v>31</v>
      </c>
      <c r="C39" s="11"/>
      <c r="D39" s="26">
        <f>D42</f>
        <v>2512.2400000000002</v>
      </c>
      <c r="E39" s="27">
        <f>E42</f>
        <v>7058.12</v>
      </c>
    </row>
    <row r="40" spans="1:5" ht="18.75">
      <c r="A40" s="19" t="s">
        <v>32</v>
      </c>
      <c r="B40" s="4" t="s">
        <v>33</v>
      </c>
      <c r="C40" s="16"/>
      <c r="D40" s="4"/>
      <c r="E40" s="23"/>
    </row>
    <row r="41" spans="1:5" ht="18.75">
      <c r="A41" s="20"/>
      <c r="B41" s="11" t="s">
        <v>34</v>
      </c>
      <c r="C41" s="16"/>
      <c r="D41" s="11"/>
      <c r="E41" s="33"/>
    </row>
    <row r="42" spans="1:5" ht="18.75">
      <c r="A42" s="20"/>
      <c r="B42" s="5" t="s">
        <v>35</v>
      </c>
      <c r="C42" s="16"/>
      <c r="D42" s="26">
        <f>D46</f>
        <v>2512.2400000000002</v>
      </c>
      <c r="E42" s="27">
        <f>E43+E44+E45+E46</f>
        <v>7058.12</v>
      </c>
    </row>
    <row r="43" spans="1:5" ht="18.75">
      <c r="A43" s="11"/>
      <c r="B43" s="18" t="s">
        <v>17</v>
      </c>
      <c r="C43" s="11"/>
      <c r="D43" s="25">
        <v>0</v>
      </c>
      <c r="E43" s="25">
        <v>0</v>
      </c>
    </row>
    <row r="44" spans="1:5" ht="18.75">
      <c r="A44" s="11"/>
      <c r="B44" s="3" t="s">
        <v>18</v>
      </c>
      <c r="C44" s="11"/>
      <c r="D44" s="25">
        <v>0</v>
      </c>
      <c r="E44" s="25">
        <v>0</v>
      </c>
    </row>
    <row r="45" spans="1:5" ht="18.75">
      <c r="A45" s="11"/>
      <c r="B45" s="3" t="s">
        <v>19</v>
      </c>
      <c r="C45" s="11"/>
      <c r="D45" s="25">
        <v>0</v>
      </c>
      <c r="E45" s="25">
        <v>0</v>
      </c>
    </row>
    <row r="46" spans="1:5" ht="18.75">
      <c r="A46" s="5"/>
      <c r="B46" s="3" t="s">
        <v>20</v>
      </c>
      <c r="C46" s="5"/>
      <c r="D46" s="25">
        <f>D18-D27-D28</f>
        <v>2512.2400000000002</v>
      </c>
      <c r="E46" s="25">
        <f>E15-E21</f>
        <v>7058.12</v>
      </c>
    </row>
    <row r="47" spans="1:5" ht="18.75">
      <c r="A47" s="49" t="s">
        <v>36</v>
      </c>
      <c r="B47" s="49"/>
      <c r="C47" s="49"/>
      <c r="D47" s="49"/>
      <c r="E47" s="49"/>
    </row>
    <row r="48" spans="1:5" ht="18.75">
      <c r="A48" s="12">
        <v>5</v>
      </c>
      <c r="B48" s="17" t="s">
        <v>15</v>
      </c>
      <c r="C48" s="12" t="s">
        <v>37</v>
      </c>
      <c r="D48" s="4"/>
      <c r="E48" s="8"/>
    </row>
    <row r="49" spans="1:5" ht="18.75">
      <c r="A49" s="11"/>
      <c r="B49" s="18" t="s">
        <v>16</v>
      </c>
      <c r="C49" s="11"/>
      <c r="D49" s="30">
        <f>D52</f>
        <v>1.7372</v>
      </c>
      <c r="E49" s="34">
        <f>E50+E51+E52+E53</f>
        <v>2.0801</v>
      </c>
    </row>
    <row r="50" spans="1:5" ht="18.75">
      <c r="A50" s="11"/>
      <c r="B50" s="18" t="s">
        <v>17</v>
      </c>
      <c r="C50" s="11"/>
      <c r="D50" s="24">
        <v>0</v>
      </c>
      <c r="E50" s="24">
        <v>0</v>
      </c>
    </row>
    <row r="51" spans="1:5" ht="18.75">
      <c r="A51" s="11"/>
      <c r="B51" s="3" t="s">
        <v>18</v>
      </c>
      <c r="C51" s="11"/>
      <c r="D51" s="24">
        <v>0</v>
      </c>
      <c r="E51" s="24">
        <v>0</v>
      </c>
    </row>
    <row r="52" spans="1:5" ht="18.75">
      <c r="A52" s="11"/>
      <c r="B52" s="3" t="s">
        <v>19</v>
      </c>
      <c r="C52" s="11"/>
      <c r="D52" s="24">
        <f>1.7372</f>
        <v>1.7372</v>
      </c>
      <c r="E52" s="24">
        <f>2.0801</f>
        <v>2.0801</v>
      </c>
    </row>
    <row r="53" spans="1:5" ht="18.75">
      <c r="A53" s="5"/>
      <c r="B53" s="3" t="s">
        <v>20</v>
      </c>
      <c r="C53" s="5"/>
      <c r="D53" s="24">
        <v>0</v>
      </c>
      <c r="E53" s="24">
        <v>0</v>
      </c>
    </row>
    <row r="54" spans="1:5" ht="18.75">
      <c r="A54" s="19">
        <v>6</v>
      </c>
      <c r="B54" s="4" t="s">
        <v>38</v>
      </c>
      <c r="C54" s="12" t="s">
        <v>37</v>
      </c>
      <c r="D54" s="4"/>
      <c r="E54" s="8"/>
    </row>
    <row r="55" spans="1:5" ht="18.75">
      <c r="A55" s="9"/>
      <c r="B55" s="5" t="s">
        <v>16</v>
      </c>
      <c r="C55" s="5"/>
      <c r="D55" s="30">
        <f>D61+D62</f>
        <v>0.0489</v>
      </c>
      <c r="E55" s="34">
        <f>E59</f>
        <v>0.09610062</v>
      </c>
    </row>
    <row r="56" spans="1:5" ht="18.75">
      <c r="A56" s="12" t="s">
        <v>40</v>
      </c>
      <c r="B56" s="4" t="s">
        <v>24</v>
      </c>
      <c r="C56" s="12" t="s">
        <v>37</v>
      </c>
      <c r="D56" s="31"/>
      <c r="E56" s="35"/>
    </row>
    <row r="57" spans="1:5" ht="18.75">
      <c r="A57" s="11"/>
      <c r="B57" s="11" t="s">
        <v>25</v>
      </c>
      <c r="C57" s="11"/>
      <c r="D57" s="32"/>
      <c r="E57" s="36"/>
    </row>
    <row r="58" spans="1:5" ht="18.75">
      <c r="A58" s="11"/>
      <c r="B58" s="11" t="s">
        <v>26</v>
      </c>
      <c r="C58" s="11"/>
      <c r="D58" s="32"/>
      <c r="E58" s="36"/>
    </row>
    <row r="59" spans="1:5" ht="18.75">
      <c r="A59" s="11"/>
      <c r="B59" s="5" t="s">
        <v>17</v>
      </c>
      <c r="C59" s="11"/>
      <c r="D59" s="30">
        <f>D61+D62</f>
        <v>0.0489</v>
      </c>
      <c r="E59" s="34">
        <f>E60+E61+E62</f>
        <v>0.09610062</v>
      </c>
    </row>
    <row r="60" spans="1:5" ht="18.75">
      <c r="A60" s="11"/>
      <c r="B60" s="6" t="s">
        <v>18</v>
      </c>
      <c r="C60" s="11"/>
      <c r="D60" s="24">
        <v>0</v>
      </c>
      <c r="E60" s="24">
        <v>0</v>
      </c>
    </row>
    <row r="61" spans="1:5" ht="18.75">
      <c r="A61" s="11"/>
      <c r="B61" s="6" t="s">
        <v>19</v>
      </c>
      <c r="C61" s="11"/>
      <c r="D61" s="24">
        <v>0.0416</v>
      </c>
      <c r="E61" s="24">
        <f>E49*E70/100</f>
        <v>0.0811239</v>
      </c>
    </row>
    <row r="62" spans="1:5" ht="18.75">
      <c r="A62" s="5"/>
      <c r="B62" s="6" t="s">
        <v>20</v>
      </c>
      <c r="C62" s="11"/>
      <c r="D62" s="24">
        <f>0.0073</f>
        <v>0.0073</v>
      </c>
      <c r="E62" s="24">
        <f>E49*E71/100</f>
        <v>0.014976719999999999</v>
      </c>
    </row>
    <row r="63" spans="1:5" ht="18.75">
      <c r="A63" s="19">
        <v>7</v>
      </c>
      <c r="B63" s="7" t="s">
        <v>27</v>
      </c>
      <c r="C63" s="12" t="s">
        <v>28</v>
      </c>
      <c r="D63" s="8"/>
      <c r="E63" s="8"/>
    </row>
    <row r="64" spans="1:5" ht="18.75">
      <c r="A64" s="9"/>
      <c r="B64" s="9" t="s">
        <v>39</v>
      </c>
      <c r="C64" s="11"/>
      <c r="D64" s="27">
        <f>D67</f>
        <v>2.815</v>
      </c>
      <c r="E64" s="27">
        <f>E67</f>
        <v>4.62</v>
      </c>
    </row>
    <row r="65" spans="1:5" ht="18.75">
      <c r="A65" s="19" t="s">
        <v>41</v>
      </c>
      <c r="B65" s="7" t="s">
        <v>24</v>
      </c>
      <c r="C65" s="11"/>
      <c r="D65" s="8"/>
      <c r="E65" s="37"/>
    </row>
    <row r="66" spans="1:5" ht="18.75">
      <c r="A66" s="20"/>
      <c r="B66" s="20" t="s">
        <v>25</v>
      </c>
      <c r="C66" s="11"/>
      <c r="D66" s="16"/>
      <c r="E66" s="38"/>
    </row>
    <row r="67" spans="1:5" ht="18.75">
      <c r="A67" s="9"/>
      <c r="B67" s="9" t="s">
        <v>26</v>
      </c>
      <c r="C67" s="11"/>
      <c r="D67" s="27">
        <v>2.815</v>
      </c>
      <c r="E67" s="26">
        <f>E68+E69+E70+E71</f>
        <v>4.62</v>
      </c>
    </row>
    <row r="68" spans="1:5" ht="18.75">
      <c r="A68" s="7"/>
      <c r="B68" s="2" t="s">
        <v>17</v>
      </c>
      <c r="C68" s="11"/>
      <c r="D68" s="29">
        <v>0</v>
      </c>
      <c r="E68" s="25">
        <v>0</v>
      </c>
    </row>
    <row r="69" spans="1:5" ht="18.75">
      <c r="A69" s="20"/>
      <c r="B69" s="2" t="s">
        <v>18</v>
      </c>
      <c r="C69" s="11"/>
      <c r="D69" s="29">
        <v>0</v>
      </c>
      <c r="E69" s="25">
        <v>0</v>
      </c>
    </row>
    <row r="70" spans="1:5" ht="18.75">
      <c r="A70" s="20"/>
      <c r="B70" s="2" t="s">
        <v>19</v>
      </c>
      <c r="C70" s="11"/>
      <c r="D70" s="28">
        <f>2.394</f>
        <v>2.394</v>
      </c>
      <c r="E70" s="25">
        <v>3.9</v>
      </c>
    </row>
    <row r="71" spans="1:5" ht="18.75">
      <c r="A71" s="9"/>
      <c r="B71" s="2" t="s">
        <v>20</v>
      </c>
      <c r="C71" s="5"/>
      <c r="D71" s="28">
        <v>0.422</v>
      </c>
      <c r="E71" s="25">
        <v>0.72</v>
      </c>
    </row>
    <row r="72" spans="1:5" ht="18.75">
      <c r="A72" s="12">
        <v>8</v>
      </c>
      <c r="B72" s="17" t="s">
        <v>30</v>
      </c>
      <c r="C72" s="12" t="s">
        <v>37</v>
      </c>
      <c r="D72" s="4"/>
      <c r="E72" s="8"/>
    </row>
    <row r="73" spans="1:5" ht="18.75">
      <c r="A73" s="5"/>
      <c r="B73" s="18" t="s">
        <v>31</v>
      </c>
      <c r="C73" s="11"/>
      <c r="D73" s="30">
        <f>D76</f>
        <v>1.6883</v>
      </c>
      <c r="E73" s="34">
        <f>E76</f>
        <v>1.9839993799999998</v>
      </c>
    </row>
    <row r="74" spans="1:5" ht="18.75">
      <c r="A74" s="12" t="s">
        <v>43</v>
      </c>
      <c r="B74" s="1" t="s">
        <v>33</v>
      </c>
      <c r="C74" s="11"/>
      <c r="D74" s="4"/>
      <c r="E74" s="35"/>
    </row>
    <row r="75" spans="1:5" ht="18.75">
      <c r="A75" s="11"/>
      <c r="B75" s="1" t="s">
        <v>42</v>
      </c>
      <c r="C75" s="11"/>
      <c r="D75" s="11"/>
      <c r="E75" s="36"/>
    </row>
    <row r="76" spans="1:5" ht="18.75">
      <c r="A76" s="11"/>
      <c r="B76" s="1" t="s">
        <v>35</v>
      </c>
      <c r="C76" s="11"/>
      <c r="D76" s="30">
        <f>D80</f>
        <v>1.6883</v>
      </c>
      <c r="E76" s="34">
        <f>E77+E78+E79+E80</f>
        <v>1.9839993799999998</v>
      </c>
    </row>
    <row r="77" spans="1:5" ht="18.75">
      <c r="A77" s="11"/>
      <c r="B77" s="3" t="s">
        <v>17</v>
      </c>
      <c r="C77" s="11"/>
      <c r="D77" s="24">
        <v>0</v>
      </c>
      <c r="E77" s="24">
        <v>0</v>
      </c>
    </row>
    <row r="78" spans="1:5" ht="18.75">
      <c r="A78" s="11"/>
      <c r="B78" s="3" t="s">
        <v>18</v>
      </c>
      <c r="C78" s="11"/>
      <c r="D78" s="24">
        <v>0</v>
      </c>
      <c r="E78" s="24">
        <v>0</v>
      </c>
    </row>
    <row r="79" spans="1:5" ht="18.75">
      <c r="A79" s="11"/>
      <c r="B79" s="3" t="s">
        <v>19</v>
      </c>
      <c r="C79" s="11"/>
      <c r="D79" s="24">
        <v>0</v>
      </c>
      <c r="E79" s="24">
        <v>0</v>
      </c>
    </row>
    <row r="80" spans="1:5" ht="18.75">
      <c r="A80" s="5"/>
      <c r="B80" s="3" t="s">
        <v>20</v>
      </c>
      <c r="C80" s="5"/>
      <c r="D80" s="24">
        <f>1.6883</f>
        <v>1.6883</v>
      </c>
      <c r="E80" s="24">
        <f>E49-E55</f>
        <v>1.9839993799999998</v>
      </c>
    </row>
    <row r="81" spans="1:5" ht="18.75">
      <c r="A81" s="12">
        <v>9</v>
      </c>
      <c r="B81" s="4" t="s">
        <v>44</v>
      </c>
      <c r="C81" s="12" t="s">
        <v>37</v>
      </c>
      <c r="D81" s="4"/>
      <c r="E81" s="8"/>
    </row>
    <row r="82" spans="1:5" ht="18.75">
      <c r="A82" s="5"/>
      <c r="B82" s="5" t="s">
        <v>45</v>
      </c>
      <c r="C82" s="11"/>
      <c r="D82" s="30">
        <f>D85</f>
        <v>1.291</v>
      </c>
      <c r="E82" s="10">
        <f>E85</f>
        <v>1.984</v>
      </c>
    </row>
    <row r="83" spans="1:5" ht="18.75">
      <c r="A83" s="12" t="s">
        <v>47</v>
      </c>
      <c r="B83" s="1" t="s">
        <v>46</v>
      </c>
      <c r="C83" s="11"/>
      <c r="D83" s="31"/>
      <c r="E83" s="4"/>
    </row>
    <row r="84" spans="1:5" ht="18.75">
      <c r="A84" s="11"/>
      <c r="B84" s="1" t="s">
        <v>42</v>
      </c>
      <c r="C84" s="11"/>
      <c r="D84" s="32"/>
      <c r="E84" s="11"/>
    </row>
    <row r="85" spans="1:5" ht="18.75">
      <c r="A85" s="11"/>
      <c r="B85" s="1" t="s">
        <v>35</v>
      </c>
      <c r="C85" s="11"/>
      <c r="D85" s="30">
        <f>D89</f>
        <v>1.291</v>
      </c>
      <c r="E85" s="5">
        <f>E86+E87+E88+E89</f>
        <v>1.984</v>
      </c>
    </row>
    <row r="86" spans="1:5" ht="18.75">
      <c r="A86" s="11"/>
      <c r="B86" s="3" t="s">
        <v>17</v>
      </c>
      <c r="C86" s="11"/>
      <c r="D86" s="24">
        <v>0</v>
      </c>
      <c r="E86" s="24">
        <v>0</v>
      </c>
    </row>
    <row r="87" spans="1:5" ht="18.75">
      <c r="A87" s="11"/>
      <c r="B87" s="3" t="s">
        <v>18</v>
      </c>
      <c r="C87" s="11"/>
      <c r="D87" s="24">
        <v>0</v>
      </c>
      <c r="E87" s="24">
        <v>0</v>
      </c>
    </row>
    <row r="88" spans="1:5" ht="18.75">
      <c r="A88" s="11"/>
      <c r="B88" s="3" t="s">
        <v>19</v>
      </c>
      <c r="C88" s="11"/>
      <c r="D88" s="24">
        <v>0</v>
      </c>
      <c r="E88" s="24">
        <v>0</v>
      </c>
    </row>
    <row r="89" spans="1:5" ht="18.75">
      <c r="A89" s="5"/>
      <c r="B89" s="3" t="s">
        <v>20</v>
      </c>
      <c r="C89" s="5"/>
      <c r="D89" s="24">
        <v>1.291</v>
      </c>
      <c r="E89" s="6">
        <v>1.984</v>
      </c>
    </row>
    <row r="91" ht="19.5">
      <c r="A91" s="39" t="s">
        <v>51</v>
      </c>
    </row>
  </sheetData>
  <sheetProtection/>
  <mergeCells count="11">
    <mergeCell ref="C7:E7"/>
    <mergeCell ref="A14:A19"/>
    <mergeCell ref="C14:C19"/>
    <mergeCell ref="A8:E8"/>
    <mergeCell ref="A9:E9"/>
    <mergeCell ref="A47:E47"/>
    <mergeCell ref="A2:E2"/>
    <mergeCell ref="A3:E3"/>
    <mergeCell ref="A13:E13"/>
    <mergeCell ref="C5:E5"/>
    <mergeCell ref="C6:E6"/>
  </mergeCells>
  <printOptions/>
  <pageMargins left="1.1023622047244095" right="0.11811023622047245" top="0.11811023622047245" bottom="0.1181102362204724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</dc:creator>
  <cp:keywords/>
  <dc:description/>
  <cp:lastModifiedBy>pisockaya</cp:lastModifiedBy>
  <cp:lastPrinted>2016-02-11T11:33:36Z</cp:lastPrinted>
  <dcterms:created xsi:type="dcterms:W3CDTF">2015-02-25T07:24:28Z</dcterms:created>
  <dcterms:modified xsi:type="dcterms:W3CDTF">2016-02-11T11:33:38Z</dcterms:modified>
  <cp:category/>
  <cp:version/>
  <cp:contentType/>
  <cp:contentStatus/>
</cp:coreProperties>
</file>