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155" windowHeight="7740" activeTab="0"/>
  </bookViews>
  <sheets>
    <sheet name="Приложение 4 2020г" sheetId="1" r:id="rId1"/>
    <sheet name="Приложение 5 2020г" sheetId="2" r:id="rId2"/>
    <sheet name="январь 2020г" sheetId="3" r:id="rId3"/>
    <sheet name="февраль 2020г" sheetId="4" r:id="rId4"/>
    <sheet name="март 2020г" sheetId="5" r:id="rId5"/>
    <sheet name="апрель 2020г" sheetId="6" r:id="rId6"/>
    <sheet name="май 2020г" sheetId="7" r:id="rId7"/>
    <sheet name="июнь 2020г" sheetId="8" r:id="rId8"/>
    <sheet name="июль 2020г" sheetId="9" r:id="rId9"/>
    <sheet name="август 2020г" sheetId="10" r:id="rId10"/>
    <sheet name="сентябрь 2020г" sheetId="11" r:id="rId11"/>
    <sheet name="октябрь 2020г" sheetId="12" r:id="rId12"/>
    <sheet name="ноябрь 2020г" sheetId="13" r:id="rId13"/>
    <sheet name="декабрь 2020г" sheetId="14" r:id="rId14"/>
  </sheets>
  <definedNames/>
  <calcPr fullCalcOnLoad="1"/>
</workbook>
</file>

<file path=xl/sharedStrings.xml><?xml version="1.0" encoding="utf-8"?>
<sst xmlns="http://schemas.openxmlformats.org/spreadsheetml/2006/main" count="819" uniqueCount="124">
  <si>
    <t xml:space="preserve">Информация о наличии (об отсутствии) технической </t>
  </si>
  <si>
    <t>к электрическим сетям*</t>
  </si>
  <si>
    <t>Наименование регулируемой организации</t>
  </si>
  <si>
    <t>ООО "СЕТЕВАЯ КОМПАНИЯ"</t>
  </si>
  <si>
    <t>ИНН</t>
  </si>
  <si>
    <t>Местонахождение (фактический адрес)</t>
  </si>
  <si>
    <t>г.Калуга, ул.Братьев Луканиных, д.1 , пом.22</t>
  </si>
  <si>
    <t xml:space="preserve">Информация о наличии (об отсутствии) технической возможности доступа к регулируемым услугам и </t>
  </si>
  <si>
    <t xml:space="preserve">о регистрации и ходе реализации заявок на технологическое присоединение к электрическим сетям </t>
  </si>
  <si>
    <t xml:space="preserve">в январе 2020г. </t>
  </si>
  <si>
    <t>№</t>
  </si>
  <si>
    <t>Перечень информации</t>
  </si>
  <si>
    <t>Еденица</t>
  </si>
  <si>
    <t>Значение</t>
  </si>
  <si>
    <t>п/п</t>
  </si>
  <si>
    <t>измерения</t>
  </si>
  <si>
    <t>Количество поданных заявок</t>
  </si>
  <si>
    <t>шт.</t>
  </si>
  <si>
    <t>Объём мощности, необходимый для удовлетворения заявок</t>
  </si>
  <si>
    <t>тыс.кВт</t>
  </si>
  <si>
    <t xml:space="preserve">Заключенные договоры об осуществлении технологического </t>
  </si>
  <si>
    <t>присоединения к электрическим сетям (1)</t>
  </si>
  <si>
    <t xml:space="preserve">Количество аннулированных заявок на технологическое </t>
  </si>
  <si>
    <t xml:space="preserve">присоединение </t>
  </si>
  <si>
    <t>Количество выполненных присоединений</t>
  </si>
  <si>
    <t>Объём присоединенной мощности</t>
  </si>
  <si>
    <t xml:space="preserve">(1) информация о заключенных договорах об осуществлении технологического присоединения к </t>
  </si>
  <si>
    <t>электрическим сетям раскрывается регулируемой организацией в соответствии с таблицей 4.</t>
  </si>
  <si>
    <t>Таблица 4</t>
  </si>
  <si>
    <t>Информация о заключенных договорах об осуществлении</t>
  </si>
  <si>
    <t>технологического присоединения к электрическим сетям</t>
  </si>
  <si>
    <t xml:space="preserve">Информация о заключенных договорах об осуществлении технологического присоединения к </t>
  </si>
  <si>
    <t>электрическим сетям</t>
  </si>
  <si>
    <t>Наименование и реквизиты</t>
  </si>
  <si>
    <t xml:space="preserve">Объём </t>
  </si>
  <si>
    <t>Срок договора (лет,</t>
  </si>
  <si>
    <t>Размер платы по</t>
  </si>
  <si>
    <t>договора</t>
  </si>
  <si>
    <t>присоединяемой</t>
  </si>
  <si>
    <t>месяцев, дней)</t>
  </si>
  <si>
    <t>договору,тыс.</t>
  </si>
  <si>
    <t>мощности, тыс.кВт</t>
  </si>
  <si>
    <t>руб.</t>
  </si>
  <si>
    <t>Акт об осуществлении технологического присоединения от 17.01.2020г. Между ООО "СЕТЕВАЯ КОМПАНИЯ" и ООО УК "СТАНДАРТ"  (Петра Тарасова д.2)</t>
  </si>
  <si>
    <t xml:space="preserve"> -</t>
  </si>
  <si>
    <t>Акт об осуществлении технологического присоединения от 17.01.2020г. Между ООО "СЕТЕВАЯ КОМПАНИЯ" и ООО УК "СТАНДАРТ" (Петра Тарасова д.6)</t>
  </si>
  <si>
    <t>Итого:</t>
  </si>
  <si>
    <t>На балансе ООО "СЕТЕВАЯ КОМПАНИЯ" нет трансформаторных подстанций 35 кВ и выше.</t>
  </si>
  <si>
    <t xml:space="preserve">возможности доступа к регулируемым товарам работам и услугам субъектов естественых монополий </t>
  </si>
  <si>
    <t xml:space="preserve">и о регистрации и ходе реализации заявок на технологическое присоединение </t>
  </si>
  <si>
    <t xml:space="preserve">в феврале 2020г. </t>
  </si>
  <si>
    <t xml:space="preserve">в марте 2020г. </t>
  </si>
  <si>
    <t>Акт об осуществлении технологического присоединения  Между ООО "СЕТЕВАЯ КОМПАНИЯ" и ООО УК "СТАНДАРТ"  (ж/д №84 по ГП)</t>
  </si>
  <si>
    <t>Акт об осуществлении технологического присоединения  Между ООО "СЕТЕВАЯ КОМПАНИЯ" и ООО УК "СТАНДАРТ"  (ж/д №85 по ГП)</t>
  </si>
  <si>
    <t>Акт об осуществлении технологического присоединения  Между ООО "СЕТЕВАЯ КОМПАНИЯ" и ООО УК "СТАНДАРТ"  (ж/д №86 по ГП)</t>
  </si>
  <si>
    <t xml:space="preserve">в апреле 2020г. </t>
  </si>
  <si>
    <t>Акт об осуществлении технологического присоединения  Между ООО "СЕТЕВАЯ КОМПАНИЯ" и ООО УК "СТАНДАРТ"  (ж/д №87 по ГП)</t>
  </si>
  <si>
    <t xml:space="preserve">в мае 2020г. </t>
  </si>
  <si>
    <t xml:space="preserve">в июне 2020г. </t>
  </si>
  <si>
    <t xml:space="preserve">в июле 2020г. </t>
  </si>
  <si>
    <t xml:space="preserve">в августе 2020г. </t>
  </si>
  <si>
    <t xml:space="preserve">в сентябре 2020г. </t>
  </si>
  <si>
    <t>Акт об осуществлении технологического присоединения  Между ООО "СЕТЕВАЯ КОМПАНИЯ" и ООО УК "СТАНДАРТ"  (ж/д № 91 по ГП)</t>
  </si>
  <si>
    <t xml:space="preserve">в октябре 2020г. </t>
  </si>
  <si>
    <t>Акт об осуществлении технологического присоединения  Между ООО "СЕТЕВАЯ КОМПАНИЯ" и ООО УК "СТАНДАРТ"  (ж/д № 99 по ГП)</t>
  </si>
  <si>
    <t>Акт об осуществлении технологического присоединения  Между ООО "СЕТЕВАЯ КОМПАНИЯ" и ООО УК "СТАНДАРТ"  (ж/д № 100 по ГП)</t>
  </si>
  <si>
    <t>Акт об осуществлении технологического присоединения  Между ООО "СЕТЕВАЯ КОМПАНИЯ" и ООО УК "СТАНДАРТ"  (ж/д № 101 по ГП)</t>
  </si>
  <si>
    <t>Акт об осуществлении технологического присоединения  Между ООО "СЕТЕВАЯ КОМПАНИЯ" и ООО УК "СТАНДАРТ"  (ж/д № 96 по ГП)</t>
  </si>
  <si>
    <t>Акт об осуществлении технологического присоединения  Между ООО "СЕТЕВАЯ КОМПАНИЯ" и ООО УК "СТАНДАРТ"  (ж/д № 97 по ГП)</t>
  </si>
  <si>
    <t>Акт об осуществлении технологического присоединения  Между ООО "СЕТЕВАЯ КОМПАНИЯ" и ООО УК "СТАНДАРТ"  (ж/д № 98 по ГП)</t>
  </si>
  <si>
    <t xml:space="preserve">в ноябрь 2020г. </t>
  </si>
  <si>
    <t>Акт № 12 от 13.11.2020г ул.П. Тарасова, д.8 пом.2 Б.Луканиных,д.17 пом.21</t>
  </si>
  <si>
    <t>Акт № от 02.11.2020г. Б.Луканиных,д.17 пом.21</t>
  </si>
  <si>
    <t xml:space="preserve">в декабрь 2020г. </t>
  </si>
  <si>
    <t>Акт от 29.12.2020г Петра Тарасова 8 пом 8</t>
  </si>
  <si>
    <t>Акт №13 от 02.12. 2020г ул.П.Тарасова, д.8 пом 3</t>
  </si>
  <si>
    <t>Акт №13 от 02.12. 2020г ул.П.Тарасова, д.8 пом 6</t>
  </si>
  <si>
    <t>Акт об осуществлении технологического присоединения  Между ООО "СЕТЕВАЯ КОМПАНИЯ" и ООО УК "СТАНДАРТ"  (ж/д № 93 по ГП)</t>
  </si>
  <si>
    <t>Акт об осуществлении технологического присоединения  Между ООО "СЕТЕВАЯ КОМПАНИЯ" и ООО УК "СТАНДАРТ"  (ж/д № 94 по ГП)</t>
  </si>
  <si>
    <t>Акт об осуществлении технологического присоединения  Между ООО "СЕТЕВАЯ КОМПАНИЯ" и ООО УК "СТАНДАРТ"  (ж/д № 95 по ГП)</t>
  </si>
  <si>
    <t>Акт об осуществлении технологического присоединения  Между ООО "СЕТЕВАЯ КОМПАНИЯ" и ООО УК "СТАНДАРТ"  (ж/д № 90по ГП)</t>
  </si>
  <si>
    <t>Акт об осуществлении технологического присоединения  Между ООО "СЕТЕВАЯ КОМПАНИЯ" и ООО УК "СТАНДАРТ"  (ж/д № 92 по ГП)</t>
  </si>
  <si>
    <t xml:space="preserve"> </t>
  </si>
  <si>
    <t xml:space="preserve">возможности доступа к регулируемым товарам работам и услугам субъектов естественных монополий </t>
  </si>
  <si>
    <t>Приложение № 4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</si>
  <si>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</si>
  <si>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</si>
  <si>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</si>
  <si>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</si>
  <si>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7 марта 2020 г.)</t>
  </si>
  <si>
    <t>ИНФОРМАЦИЯ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</si>
  <si>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</si>
  <si>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</si>
  <si>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</si>
  <si>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</t>
  </si>
  <si>
    <t>Максимальная</t>
  </si>
  <si>
    <t>Стоимость договоров</t>
  </si>
  <si>
    <t>договоров (штук)</t>
  </si>
  <si>
    <t>мощность (кВт)</t>
  </si>
  <si>
    <t>(без НДС)</t>
  </si>
  <si>
    <t xml:space="preserve"> (тыс. рублей)</t>
  </si>
  <si>
    <t>0,4 кВ</t>
  </si>
  <si>
    <t>1—20</t>
  </si>
  <si>
    <t>35 кВ</t>
  </si>
  <si>
    <t>кВ</t>
  </si>
  <si>
    <t>и выше</t>
  </si>
  <si>
    <t>1.</t>
  </si>
  <si>
    <t>До 15 кВт — всего</t>
  </si>
  <si>
    <t>в том числе</t>
  </si>
  <si>
    <t>льготная категория*</t>
  </si>
  <si>
    <t>2.</t>
  </si>
  <si>
    <t>От 15 до 150 кВт — всего</t>
  </si>
  <si>
    <t>льготная категория**</t>
  </si>
  <si>
    <t>3.</t>
  </si>
  <si>
    <t>От 150 кВт до 670 кВт — всего</t>
  </si>
  <si>
    <t>по индивидуальному проекту</t>
  </si>
  <si>
    <t>4.</t>
  </si>
  <si>
    <t>От 670 кВт — всего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</si>
  <si>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</si>
  <si>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</si>
  <si>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5</t>
  </si>
  <si>
    <t>о поданных заявках на технологическое присоединение за текущий год</t>
  </si>
  <si>
    <t>Количество заявок</t>
  </si>
  <si>
    <t>(штук)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</si>
</sst>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"/>
    <numFmt numFmtId="166" formatCode="0.0"/>
    <numFmt numFmtId="167" formatCode="0.0000"/>
    <numFmt numFmtId="168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/>
    </xf>
    <xf numFmtId="0" fontId="48" fillId="0" borderId="0" xfId="0" applyFont="1" applyAlignment="1">
      <alignment/>
    </xf>
    <xf numFmtId="164" fontId="46" fillId="0" borderId="14" xfId="0" applyNumberFormat="1" applyFont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wrapText="1"/>
    </xf>
    <xf numFmtId="165" fontId="46" fillId="0" borderId="15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165" fontId="46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/>
    </xf>
    <xf numFmtId="168" fontId="4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4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1"/>
  <sheetViews>
    <sheetView tabSelected="1" zoomScalePageLayoutView="0" workbookViewId="0" topLeftCell="A1">
      <selection activeCell="A1" sqref="A1:IV16384"/>
    </sheetView>
  </sheetViews>
  <sheetFormatPr defaultColWidth="1.1484375" defaultRowHeight="15"/>
  <cols>
    <col min="1" max="16384" width="1.1484375" style="46" customWidth="1"/>
  </cols>
  <sheetData>
    <row r="1" spans="62:80" s="43" customFormat="1" ht="11.25">
      <c r="BJ1" s="44"/>
      <c r="CB1" s="44" t="s">
        <v>84</v>
      </c>
    </row>
    <row r="2" spans="62:80" s="43" customFormat="1" ht="11.25">
      <c r="BJ2" s="44"/>
      <c r="CB2" s="44" t="s">
        <v>85</v>
      </c>
    </row>
    <row r="3" spans="62:80" s="43" customFormat="1" ht="11.25">
      <c r="BJ3" s="44"/>
      <c r="CB3" s="44" t="s">
        <v>86</v>
      </c>
    </row>
    <row r="4" spans="62:80" s="43" customFormat="1" ht="11.25">
      <c r="BJ4" s="44"/>
      <c r="CB4" s="44" t="s">
        <v>87</v>
      </c>
    </row>
    <row r="5" s="43" customFormat="1" ht="11.25">
      <c r="CB5" s="44" t="s">
        <v>88</v>
      </c>
    </row>
    <row r="6" s="43" customFormat="1" ht="11.25">
      <c r="CB6" s="45" t="s">
        <v>89</v>
      </c>
    </row>
    <row r="10" spans="1:80" s="47" customFormat="1" ht="16.5">
      <c r="A10" s="73" t="s">
        <v>90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47" customFormat="1" ht="16.5">
      <c r="A11" s="73" t="s">
        <v>91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s="47" customFormat="1" ht="16.5">
      <c r="A12" s="73" t="s">
        <v>92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</row>
    <row r="15" spans="1:80" s="48" customFormat="1" ht="12.75">
      <c r="A15" s="68" t="s">
        <v>93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1"/>
      <c r="AA15" s="68" t="s">
        <v>94</v>
      </c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1"/>
      <c r="AS15" s="68" t="s">
        <v>95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71"/>
      <c r="BK15" s="68" t="s">
        <v>96</v>
      </c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71"/>
    </row>
    <row r="16" spans="1:80" s="48" customFormat="1" ht="12.7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72"/>
      <c r="AA16" s="60" t="s">
        <v>97</v>
      </c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72"/>
      <c r="AS16" s="60" t="s">
        <v>98</v>
      </c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72"/>
      <c r="BK16" s="60" t="s">
        <v>99</v>
      </c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72"/>
    </row>
    <row r="17" spans="1:80" s="48" customFormat="1" ht="12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72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67"/>
      <c r="AS17" s="56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67"/>
      <c r="BK17" s="56" t="s">
        <v>100</v>
      </c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67"/>
    </row>
    <row r="18" spans="1:80" s="48" customFormat="1" ht="12.7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72"/>
      <c r="AA18" s="68" t="s">
        <v>101</v>
      </c>
      <c r="AB18" s="69"/>
      <c r="AC18" s="69"/>
      <c r="AD18" s="69"/>
      <c r="AE18" s="69"/>
      <c r="AF18" s="71"/>
      <c r="AG18" s="68" t="s">
        <v>102</v>
      </c>
      <c r="AH18" s="69"/>
      <c r="AI18" s="69"/>
      <c r="AJ18" s="69"/>
      <c r="AK18" s="69"/>
      <c r="AL18" s="71"/>
      <c r="AM18" s="68" t="s">
        <v>103</v>
      </c>
      <c r="AN18" s="69"/>
      <c r="AO18" s="69"/>
      <c r="AP18" s="69"/>
      <c r="AQ18" s="69"/>
      <c r="AR18" s="71"/>
      <c r="AS18" s="68" t="s">
        <v>101</v>
      </c>
      <c r="AT18" s="69"/>
      <c r="AU18" s="69"/>
      <c r="AV18" s="69"/>
      <c r="AW18" s="69"/>
      <c r="AX18" s="71"/>
      <c r="AY18" s="68" t="s">
        <v>102</v>
      </c>
      <c r="AZ18" s="69"/>
      <c r="BA18" s="69"/>
      <c r="BB18" s="69"/>
      <c r="BC18" s="69"/>
      <c r="BD18" s="71"/>
      <c r="BE18" s="68" t="s">
        <v>103</v>
      </c>
      <c r="BF18" s="69"/>
      <c r="BG18" s="69"/>
      <c r="BH18" s="69"/>
      <c r="BI18" s="69"/>
      <c r="BJ18" s="71"/>
      <c r="BK18" s="68" t="s">
        <v>101</v>
      </c>
      <c r="BL18" s="69"/>
      <c r="BM18" s="69"/>
      <c r="BN18" s="69"/>
      <c r="BO18" s="69"/>
      <c r="BP18" s="71"/>
      <c r="BQ18" s="68" t="s">
        <v>102</v>
      </c>
      <c r="BR18" s="69"/>
      <c r="BS18" s="69"/>
      <c r="BT18" s="69"/>
      <c r="BU18" s="69"/>
      <c r="BV18" s="71"/>
      <c r="BW18" s="68" t="s">
        <v>103</v>
      </c>
      <c r="BX18" s="69"/>
      <c r="BY18" s="69"/>
      <c r="BZ18" s="69"/>
      <c r="CA18" s="69"/>
      <c r="CB18" s="71"/>
    </row>
    <row r="19" spans="1:80" s="48" customFormat="1" ht="12.7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67"/>
      <c r="AA19" s="56"/>
      <c r="AB19" s="57"/>
      <c r="AC19" s="57"/>
      <c r="AD19" s="57"/>
      <c r="AE19" s="57"/>
      <c r="AF19" s="67"/>
      <c r="AG19" s="56" t="s">
        <v>104</v>
      </c>
      <c r="AH19" s="57"/>
      <c r="AI19" s="57"/>
      <c r="AJ19" s="57"/>
      <c r="AK19" s="57"/>
      <c r="AL19" s="67"/>
      <c r="AM19" s="56" t="s">
        <v>105</v>
      </c>
      <c r="AN19" s="57"/>
      <c r="AO19" s="57"/>
      <c r="AP19" s="57"/>
      <c r="AQ19" s="57"/>
      <c r="AR19" s="67"/>
      <c r="AS19" s="56"/>
      <c r="AT19" s="57"/>
      <c r="AU19" s="57"/>
      <c r="AV19" s="57"/>
      <c r="AW19" s="57"/>
      <c r="AX19" s="67"/>
      <c r="AY19" s="56" t="s">
        <v>104</v>
      </c>
      <c r="AZ19" s="57"/>
      <c r="BA19" s="57"/>
      <c r="BB19" s="57"/>
      <c r="BC19" s="57"/>
      <c r="BD19" s="67"/>
      <c r="BE19" s="56" t="s">
        <v>105</v>
      </c>
      <c r="BF19" s="57"/>
      <c r="BG19" s="57"/>
      <c r="BH19" s="57"/>
      <c r="BI19" s="57"/>
      <c r="BJ19" s="67"/>
      <c r="BK19" s="56"/>
      <c r="BL19" s="57"/>
      <c r="BM19" s="57"/>
      <c r="BN19" s="57"/>
      <c r="BO19" s="57"/>
      <c r="BP19" s="67"/>
      <c r="BQ19" s="56" t="s">
        <v>104</v>
      </c>
      <c r="BR19" s="57"/>
      <c r="BS19" s="57"/>
      <c r="BT19" s="57"/>
      <c r="BU19" s="57"/>
      <c r="BV19" s="67"/>
      <c r="BW19" s="56" t="s">
        <v>105</v>
      </c>
      <c r="BX19" s="57"/>
      <c r="BY19" s="57"/>
      <c r="BZ19" s="57"/>
      <c r="CA19" s="57"/>
      <c r="CB19" s="67"/>
    </row>
    <row r="20" spans="1:80" s="48" customFormat="1" ht="18" customHeight="1">
      <c r="A20" s="68" t="s">
        <v>106</v>
      </c>
      <c r="B20" s="69"/>
      <c r="C20" s="69"/>
      <c r="D20" s="70" t="s">
        <v>107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65">
        <v>3</v>
      </c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>
        <v>45</v>
      </c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6"/>
    </row>
    <row r="21" spans="1:80" s="48" customFormat="1" ht="12.75">
      <c r="A21" s="60"/>
      <c r="B21" s="61"/>
      <c r="C21" s="61"/>
      <c r="D21" s="63" t="s">
        <v>108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64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4"/>
    </row>
    <row r="22" spans="1:80" s="48" customFormat="1" ht="12.75">
      <c r="A22" s="60"/>
      <c r="B22" s="61"/>
      <c r="C22" s="61"/>
      <c r="D22" s="63" t="s">
        <v>109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4"/>
    </row>
    <row r="23" spans="1:80" s="48" customFormat="1" ht="18" customHeight="1">
      <c r="A23" s="60" t="s">
        <v>110</v>
      </c>
      <c r="B23" s="61"/>
      <c r="C23" s="61"/>
      <c r="D23" s="63" t="s">
        <v>111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52">
        <v>13</v>
      </c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>
        <v>936.76</v>
      </c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4"/>
    </row>
    <row r="24" spans="1:80" s="48" customFormat="1" ht="12.75">
      <c r="A24" s="60"/>
      <c r="B24" s="61"/>
      <c r="C24" s="61"/>
      <c r="D24" s="63" t="s">
        <v>108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4"/>
    </row>
    <row r="25" spans="1:80" s="48" customFormat="1" ht="12.75">
      <c r="A25" s="60"/>
      <c r="B25" s="61"/>
      <c r="C25" s="61"/>
      <c r="D25" s="63" t="s">
        <v>112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4"/>
    </row>
    <row r="26" spans="1:80" s="48" customFormat="1" ht="18" customHeight="1">
      <c r="A26" s="60" t="s">
        <v>113</v>
      </c>
      <c r="B26" s="61"/>
      <c r="C26" s="61"/>
      <c r="D26" s="63" t="s">
        <v>114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52">
        <v>2</v>
      </c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>
        <v>690.5</v>
      </c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>
        <v>4214.2056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4"/>
    </row>
    <row r="27" spans="1:80" s="48" customFormat="1" ht="12.75">
      <c r="A27" s="60"/>
      <c r="B27" s="61"/>
      <c r="C27" s="61"/>
      <c r="D27" s="62" t="s">
        <v>108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4"/>
    </row>
    <row r="28" spans="1:80" s="48" customFormat="1" ht="12.75">
      <c r="A28" s="60"/>
      <c r="B28" s="61"/>
      <c r="C28" s="61"/>
      <c r="D28" s="63" t="s">
        <v>115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4"/>
    </row>
    <row r="29" spans="1:80" s="48" customFormat="1" ht="18" customHeight="1">
      <c r="A29" s="60" t="s">
        <v>116</v>
      </c>
      <c r="B29" s="61"/>
      <c r="C29" s="61"/>
      <c r="D29" s="63" t="s">
        <v>117</v>
      </c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4"/>
    </row>
    <row r="30" spans="1:80" s="48" customFormat="1" ht="12.75">
      <c r="A30" s="60"/>
      <c r="B30" s="61"/>
      <c r="C30" s="61"/>
      <c r="D30" s="62" t="s">
        <v>108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4"/>
    </row>
    <row r="31" spans="1:80" s="48" customFormat="1" ht="12.75">
      <c r="A31" s="56"/>
      <c r="B31" s="57"/>
      <c r="C31" s="57"/>
      <c r="D31" s="58" t="s">
        <v>115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5"/>
    </row>
    <row r="32" s="48" customFormat="1" ht="12.75"/>
    <row r="33" s="48" customFormat="1" ht="12.75"/>
    <row r="34" spans="1:18" s="48" customFormat="1" ht="12.7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="43" customFormat="1" ht="11.25">
      <c r="A35" s="43" t="s">
        <v>118</v>
      </c>
    </row>
    <row r="36" spans="1:80" s="43" customFormat="1" ht="11.25" customHeight="1">
      <c r="A36" s="59" t="s">
        <v>119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</row>
    <row r="37" spans="1:80" s="43" customFormat="1" ht="11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</row>
    <row r="38" spans="1:80" s="43" customFormat="1" ht="11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</row>
    <row r="39" spans="1:80" s="43" customFormat="1" ht="11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</row>
    <row r="40" spans="1:80" s="43" customFormat="1" ht="11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</row>
    <row r="41" spans="1:80" s="50" customFormat="1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</row>
    <row r="42" s="50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  <row r="144" s="48" customFormat="1" ht="12.75"/>
    <row r="145" s="48" customFormat="1" ht="12.75"/>
    <row r="146" s="48" customFormat="1" ht="12.75"/>
    <row r="147" s="48" customFormat="1" ht="12.75"/>
    <row r="148" s="48" customFormat="1" ht="12.75"/>
    <row r="149" s="48" customFormat="1" ht="12.75"/>
    <row r="150" s="48" customFormat="1" ht="12.75"/>
    <row r="151" s="48" customFormat="1" ht="12.75"/>
    <row r="152" s="48" customFormat="1" ht="12.75"/>
    <row r="153" s="48" customFormat="1" ht="12.75"/>
    <row r="154" s="48" customFormat="1" ht="12.75"/>
    <row r="155" s="48" customFormat="1" ht="12.75"/>
    <row r="156" s="48" customFormat="1" ht="12.75"/>
    <row r="157" s="48" customFormat="1" ht="12.75"/>
    <row r="158" s="48" customFormat="1" ht="12.75"/>
    <row r="159" s="48" customFormat="1" ht="12.75"/>
    <row r="160" s="48" customFormat="1" ht="12.75"/>
    <row r="161" s="48" customFormat="1" ht="12.75"/>
    <row r="162" s="48" customFormat="1" ht="12.75"/>
    <row r="163" s="48" customFormat="1" ht="12.75"/>
    <row r="164" s="48" customFormat="1" ht="12.75"/>
    <row r="165" s="48" customFormat="1" ht="12.75"/>
    <row r="166" s="48" customFormat="1" ht="12.75"/>
    <row r="167" s="48" customFormat="1" ht="12.75"/>
    <row r="168" s="48" customFormat="1" ht="12.75"/>
    <row r="169" s="48" customFormat="1" ht="12.75"/>
    <row r="170" s="48" customFormat="1" ht="12.75"/>
    <row r="171" s="48" customFormat="1" ht="12.75"/>
    <row r="172" s="48" customFormat="1" ht="12.75"/>
    <row r="173" s="48" customFormat="1" ht="12.75"/>
    <row r="174" s="48" customFormat="1" ht="12.75"/>
    <row r="175" s="48" customFormat="1" ht="12.75"/>
    <row r="176" s="48" customFormat="1" ht="12.75"/>
    <row r="177" s="48" customFormat="1" ht="12.75"/>
    <row r="178" s="48" customFormat="1" ht="12.75"/>
    <row r="179" s="48" customFormat="1" ht="12.75"/>
    <row r="180" s="48" customFormat="1" ht="12.75"/>
    <row r="181" s="48" customFormat="1" ht="12.75"/>
    <row r="182" s="48" customFormat="1" ht="12.75"/>
    <row r="183" s="48" customFormat="1" ht="12.75"/>
    <row r="184" s="48" customFormat="1" ht="12.75"/>
    <row r="185" s="48" customFormat="1" ht="12.75"/>
    <row r="186" s="48" customFormat="1" ht="12.75"/>
    <row r="187" s="48" customFormat="1" ht="12.75"/>
    <row r="188" s="48" customFormat="1" ht="12.75"/>
    <row r="189" s="48" customFormat="1" ht="12.75"/>
    <row r="190" s="48" customFormat="1" ht="12.75"/>
    <row r="191" s="48" customFormat="1" ht="12.75"/>
    <row r="192" s="48" customFormat="1" ht="12.75"/>
    <row r="193" s="48" customFormat="1" ht="12.75"/>
    <row r="194" s="48" customFormat="1" ht="12.75"/>
    <row r="195" s="48" customFormat="1" ht="12.75"/>
    <row r="196" s="48" customFormat="1" ht="12.75"/>
    <row r="197" s="48" customFormat="1" ht="12.75"/>
    <row r="198" s="48" customFormat="1" ht="12.75"/>
    <row r="199" s="48" customFormat="1" ht="12.75"/>
    <row r="200" s="48" customFormat="1" ht="12.75"/>
    <row r="201" s="48" customFormat="1" ht="12.75"/>
    <row r="202" s="48" customFormat="1" ht="12.75"/>
    <row r="203" s="48" customFormat="1" ht="12.75"/>
    <row r="204" s="48" customFormat="1" ht="12.75"/>
    <row r="205" s="48" customFormat="1" ht="12.75"/>
    <row r="206" s="48" customFormat="1" ht="12.75"/>
    <row r="207" s="48" customFormat="1" ht="12.75"/>
    <row r="208" s="48" customFormat="1" ht="12.75"/>
    <row r="209" s="48" customFormat="1" ht="12.75"/>
    <row r="210" s="48" customFormat="1" ht="12.75"/>
    <row r="211" s="48" customFormat="1" ht="12.75"/>
    <row r="212" s="48" customFormat="1" ht="12.75"/>
    <row r="213" s="48" customFormat="1" ht="12.75"/>
    <row r="214" s="48" customFormat="1" ht="12.75"/>
    <row r="215" s="48" customFormat="1" ht="12.75"/>
    <row r="216" s="48" customFormat="1" ht="12.75"/>
    <row r="217" s="48" customFormat="1" ht="12.75"/>
    <row r="218" s="48" customFormat="1" ht="12.75"/>
    <row r="219" s="48" customFormat="1" ht="12.75"/>
    <row r="220" s="48" customFormat="1" ht="12.75"/>
    <row r="221" s="48" customFormat="1" ht="12.75"/>
    <row r="222" s="48" customFormat="1" ht="12.75"/>
    <row r="223" s="48" customFormat="1" ht="12.75"/>
    <row r="224" s="48" customFormat="1" ht="12.75"/>
    <row r="225" s="48" customFormat="1" ht="12.75"/>
    <row r="226" s="48" customFormat="1" ht="12.75"/>
    <row r="227" s="48" customFormat="1" ht="12.75"/>
    <row r="228" s="48" customFormat="1" ht="12.75"/>
    <row r="229" s="48" customFormat="1" ht="12.75"/>
    <row r="230" s="48" customFormat="1" ht="12.75"/>
    <row r="231" s="48" customFormat="1" ht="12.75"/>
    <row r="232" s="48" customFormat="1" ht="12.75"/>
    <row r="233" s="48" customFormat="1" ht="12.75"/>
    <row r="234" s="48" customFormat="1" ht="12.75"/>
    <row r="235" s="48" customFormat="1" ht="12.75"/>
    <row r="236" s="48" customFormat="1" ht="12.75"/>
    <row r="237" s="48" customFormat="1" ht="12.75"/>
    <row r="238" s="48" customFormat="1" ht="12.75"/>
    <row r="239" s="48" customFormat="1" ht="12.75"/>
    <row r="240" s="48" customFormat="1" ht="12.75"/>
    <row r="241" s="48" customFormat="1" ht="12.75"/>
    <row r="242" s="48" customFormat="1" ht="12.75"/>
    <row r="243" s="48" customFormat="1" ht="12.75"/>
    <row r="244" s="48" customFormat="1" ht="12.75"/>
    <row r="245" s="48" customFormat="1" ht="12.75"/>
    <row r="246" s="48" customFormat="1" ht="12.75"/>
    <row r="247" s="48" customFormat="1" ht="12.75"/>
    <row r="248" s="48" customFormat="1" ht="12.75"/>
    <row r="249" s="48" customFormat="1" ht="12.75"/>
    <row r="250" s="48" customFormat="1" ht="12.75"/>
    <row r="251" s="48" customFormat="1" ht="12.75"/>
    <row r="252" s="48" customFormat="1" ht="12.75"/>
    <row r="253" s="48" customFormat="1" ht="12.75"/>
    <row r="254" s="48" customFormat="1" ht="12.75"/>
    <row r="255" s="48" customFormat="1" ht="12.75"/>
    <row r="256" s="48" customFormat="1" ht="12.75"/>
    <row r="257" s="48" customFormat="1" ht="12.75"/>
    <row r="258" s="48" customFormat="1" ht="12.75"/>
    <row r="259" s="48" customFormat="1" ht="12.75"/>
    <row r="260" s="48" customFormat="1" ht="12.75"/>
    <row r="261" s="48" customFormat="1" ht="12.75"/>
    <row r="262" s="48" customFormat="1" ht="12.75"/>
    <row r="263" s="48" customFormat="1" ht="12.75"/>
    <row r="264" s="48" customFormat="1" ht="12.75"/>
    <row r="265" s="48" customFormat="1" ht="12.75"/>
    <row r="266" s="48" customFormat="1" ht="12.75"/>
    <row r="267" s="48" customFormat="1" ht="12.75"/>
    <row r="268" s="48" customFormat="1" ht="12.75"/>
    <row r="269" s="48" customFormat="1" ht="12.75"/>
    <row r="270" s="48" customFormat="1" ht="12.75"/>
    <row r="271" s="48" customFormat="1" ht="12.75"/>
    <row r="272" s="48" customFormat="1" ht="12.75"/>
    <row r="273" s="48" customFormat="1" ht="12.75"/>
    <row r="274" s="48" customFormat="1" ht="12.75"/>
    <row r="275" s="48" customFormat="1" ht="12.75"/>
    <row r="276" s="48" customFormat="1" ht="12.75"/>
    <row r="277" s="48" customFormat="1" ht="12.75"/>
    <row r="278" s="48" customFormat="1" ht="12.75"/>
    <row r="279" s="48" customFormat="1" ht="12.75"/>
    <row r="280" s="48" customFormat="1" ht="12.75"/>
    <row r="281" s="48" customFormat="1" ht="12.75"/>
    <row r="282" s="48" customFormat="1" ht="12.75"/>
    <row r="283" s="48" customFormat="1" ht="12.75"/>
    <row r="284" s="48" customFormat="1" ht="12.75"/>
    <row r="285" s="48" customFormat="1" ht="12.75"/>
    <row r="286" s="48" customFormat="1" ht="12.75"/>
    <row r="287" s="48" customFormat="1" ht="12.75"/>
    <row r="288" s="48" customFormat="1" ht="12.75"/>
    <row r="289" s="48" customFormat="1" ht="12.75"/>
    <row r="290" s="48" customFormat="1" ht="12.75"/>
    <row r="291" s="48" customFormat="1" ht="12.75"/>
    <row r="292" s="48" customFormat="1" ht="12.75"/>
    <row r="293" s="48" customFormat="1" ht="12.75"/>
    <row r="294" s="48" customFormat="1" ht="12.75"/>
    <row r="295" s="48" customFormat="1" ht="12.75"/>
    <row r="296" s="48" customFormat="1" ht="12.75"/>
    <row r="297" s="48" customFormat="1" ht="12.75"/>
    <row r="298" s="48" customFormat="1" ht="12.75"/>
    <row r="299" s="48" customFormat="1" ht="12.75"/>
    <row r="300" s="48" customFormat="1" ht="12.75"/>
    <row r="301" s="48" customFormat="1" ht="12.75"/>
    <row r="302" s="48" customFormat="1" ht="12.75"/>
    <row r="303" s="48" customFormat="1" ht="12.75"/>
    <row r="304" s="48" customFormat="1" ht="12.75"/>
    <row r="305" s="48" customFormat="1" ht="12.75"/>
    <row r="306" s="48" customFormat="1" ht="12.75"/>
    <row r="307" s="48" customFormat="1" ht="12.75"/>
    <row r="308" s="48" customFormat="1" ht="12.75"/>
    <row r="309" s="48" customFormat="1" ht="12.75"/>
    <row r="310" s="48" customFormat="1" ht="12.75"/>
    <row r="311" s="48" customFormat="1" ht="12.75"/>
    <row r="312" s="48" customFormat="1" ht="12.75"/>
    <row r="313" s="48" customFormat="1" ht="12.75"/>
    <row r="314" s="48" customFormat="1" ht="12.75"/>
    <row r="315" s="48" customFormat="1" ht="12.75"/>
    <row r="316" s="48" customFormat="1" ht="12.75"/>
    <row r="317" s="48" customFormat="1" ht="12.75"/>
    <row r="318" s="48" customFormat="1" ht="12.75"/>
    <row r="319" s="48" customFormat="1" ht="12.75"/>
    <row r="320" s="48" customFormat="1" ht="12.75"/>
    <row r="321" s="48" customFormat="1" ht="12.75"/>
    <row r="322" s="48" customFormat="1" ht="12.75"/>
    <row r="323" s="48" customFormat="1" ht="12.75"/>
    <row r="324" s="48" customFormat="1" ht="12.75"/>
    <row r="325" s="48" customFormat="1" ht="12.75"/>
    <row r="326" s="48" customFormat="1" ht="12.75"/>
    <row r="327" s="48" customFormat="1" ht="12.75"/>
    <row r="328" s="48" customFormat="1" ht="12.75"/>
    <row r="329" s="48" customFormat="1" ht="12.75"/>
    <row r="330" s="48" customFormat="1" ht="12.75"/>
    <row r="331" s="48" customFormat="1" ht="12.75"/>
    <row r="332" s="48" customFormat="1" ht="12.75"/>
    <row r="333" s="48" customFormat="1" ht="12.75"/>
    <row r="334" s="48" customFormat="1" ht="12.75"/>
    <row r="335" s="48" customFormat="1" ht="12.75"/>
    <row r="336" s="48" customFormat="1" ht="12.75"/>
    <row r="337" s="48" customFormat="1" ht="12.75"/>
    <row r="338" s="48" customFormat="1" ht="12.75"/>
    <row r="339" s="48" customFormat="1" ht="12.75"/>
    <row r="340" s="48" customFormat="1" ht="12.75"/>
    <row r="341" s="48" customFormat="1" ht="12.75"/>
    <row r="342" s="48" customFormat="1" ht="12.75"/>
    <row r="343" s="48" customFormat="1" ht="12.75"/>
    <row r="344" s="48" customFormat="1" ht="12.75"/>
    <row r="345" s="48" customFormat="1" ht="12.75"/>
    <row r="346" s="48" customFormat="1" ht="12.75"/>
    <row r="347" s="48" customFormat="1" ht="12.75"/>
    <row r="348" s="48" customFormat="1" ht="12.75"/>
    <row r="349" s="48" customFormat="1" ht="12.75"/>
    <row r="350" s="48" customFormat="1" ht="12.75"/>
    <row r="351" s="48" customFormat="1" ht="12.75"/>
    <row r="352" s="48" customFormat="1" ht="12.75"/>
    <row r="353" s="48" customFormat="1" ht="12.75"/>
    <row r="354" s="48" customFormat="1" ht="12.75"/>
    <row r="355" s="48" customFormat="1" ht="12.75"/>
    <row r="356" s="48" customFormat="1" ht="12.75"/>
    <row r="357" s="48" customFormat="1" ht="12.75"/>
    <row r="358" s="48" customFormat="1" ht="12.75"/>
    <row r="359" s="48" customFormat="1" ht="12.75"/>
    <row r="360" s="48" customFormat="1" ht="12.75"/>
    <row r="361" s="48" customFormat="1" ht="12.75"/>
    <row r="362" s="48" customFormat="1" ht="12.75"/>
    <row r="363" s="48" customFormat="1" ht="12.75"/>
    <row r="364" s="48" customFormat="1" ht="12.75"/>
    <row r="365" s="48" customFormat="1" ht="12.75"/>
    <row r="366" s="48" customFormat="1" ht="12.75"/>
    <row r="367" s="48" customFormat="1" ht="12.75"/>
    <row r="368" s="48" customFormat="1" ht="12.75"/>
    <row r="369" s="48" customFormat="1" ht="12.75"/>
    <row r="370" s="48" customFormat="1" ht="12.75"/>
    <row r="371" s="48" customFormat="1" ht="12.75"/>
    <row r="372" s="48" customFormat="1" ht="12.75"/>
    <row r="373" s="48" customFormat="1" ht="12.75"/>
    <row r="374" s="48" customFormat="1" ht="12.75"/>
    <row r="375" s="48" customFormat="1" ht="12.75"/>
    <row r="376" s="48" customFormat="1" ht="12.75"/>
    <row r="377" s="48" customFormat="1" ht="12.75"/>
  </sheetData>
  <sheetProtection/>
  <mergeCells count="132">
    <mergeCell ref="A10:CB10"/>
    <mergeCell ref="A11:CB11"/>
    <mergeCell ref="A12:CB12"/>
    <mergeCell ref="A15:Z15"/>
    <mergeCell ref="AA15:AR15"/>
    <mergeCell ref="AS15:BJ15"/>
    <mergeCell ref="BK15:CB15"/>
    <mergeCell ref="A16:Z16"/>
    <mergeCell ref="AA16:AR16"/>
    <mergeCell ref="AS16:BJ16"/>
    <mergeCell ref="BK16:CB16"/>
    <mergeCell ref="A17:Z17"/>
    <mergeCell ref="AA17:AR17"/>
    <mergeCell ref="AS17:BJ17"/>
    <mergeCell ref="BK17:CB17"/>
    <mergeCell ref="A18:Z18"/>
    <mergeCell ref="AA18:AF18"/>
    <mergeCell ref="AG18:AL18"/>
    <mergeCell ref="AM18:AR18"/>
    <mergeCell ref="AS18:AX18"/>
    <mergeCell ref="AY18:BD18"/>
    <mergeCell ref="BE18:BJ18"/>
    <mergeCell ref="BK18:BP18"/>
    <mergeCell ref="BQ18:BV18"/>
    <mergeCell ref="BW18:CB18"/>
    <mergeCell ref="A19:Z19"/>
    <mergeCell ref="AA19:AF19"/>
    <mergeCell ref="AG19:AL19"/>
    <mergeCell ref="AM19:AR19"/>
    <mergeCell ref="AS19:AX19"/>
    <mergeCell ref="AY19:BD19"/>
    <mergeCell ref="BE19:BJ19"/>
    <mergeCell ref="BK19:BP19"/>
    <mergeCell ref="BQ19:BV19"/>
    <mergeCell ref="BW19:CB19"/>
    <mergeCell ref="A20:C20"/>
    <mergeCell ref="D20:Z20"/>
    <mergeCell ref="AA20:AF20"/>
    <mergeCell ref="AG20:AL20"/>
    <mergeCell ref="AM20:AR20"/>
    <mergeCell ref="AS20:AX20"/>
    <mergeCell ref="AY20:BD20"/>
    <mergeCell ref="BE20:BJ20"/>
    <mergeCell ref="BK20:BP20"/>
    <mergeCell ref="BQ20:BV20"/>
    <mergeCell ref="BW20:CB20"/>
    <mergeCell ref="A21:C21"/>
    <mergeCell ref="D21:Z21"/>
    <mergeCell ref="AA21:AF22"/>
    <mergeCell ref="AG21:AL22"/>
    <mergeCell ref="AM21:AR22"/>
    <mergeCell ref="AS21:AX22"/>
    <mergeCell ref="AY21:BD22"/>
    <mergeCell ref="BE21:BJ22"/>
    <mergeCell ref="BK21:BP22"/>
    <mergeCell ref="BQ21:BV22"/>
    <mergeCell ref="BW21:CB22"/>
    <mergeCell ref="A22:C22"/>
    <mergeCell ref="D22:Z22"/>
    <mergeCell ref="A23:C23"/>
    <mergeCell ref="D23:Z23"/>
    <mergeCell ref="AA23:AF23"/>
    <mergeCell ref="AG23:AL23"/>
    <mergeCell ref="AM23:AR23"/>
    <mergeCell ref="AS23:AX23"/>
    <mergeCell ref="AY23:BD23"/>
    <mergeCell ref="BE23:BJ23"/>
    <mergeCell ref="BK23:BP23"/>
    <mergeCell ref="BQ23:BV23"/>
    <mergeCell ref="BW23:CB23"/>
    <mergeCell ref="A24:C24"/>
    <mergeCell ref="D24:Z24"/>
    <mergeCell ref="AA24:AF25"/>
    <mergeCell ref="AG24:AL25"/>
    <mergeCell ref="AM24:AR25"/>
    <mergeCell ref="AS24:AX25"/>
    <mergeCell ref="AY24:BD25"/>
    <mergeCell ref="BE24:BJ25"/>
    <mergeCell ref="BK24:BP25"/>
    <mergeCell ref="BW24:CB25"/>
    <mergeCell ref="A25:C25"/>
    <mergeCell ref="D25:Z25"/>
    <mergeCell ref="A26:C26"/>
    <mergeCell ref="D26:Z26"/>
    <mergeCell ref="AA26:AF26"/>
    <mergeCell ref="AG26:AL26"/>
    <mergeCell ref="AM26:AR26"/>
    <mergeCell ref="AS26:AX26"/>
    <mergeCell ref="A27:C27"/>
    <mergeCell ref="D27:Z27"/>
    <mergeCell ref="AA27:AF28"/>
    <mergeCell ref="AG27:AL28"/>
    <mergeCell ref="AM27:AR28"/>
    <mergeCell ref="BQ24:BV25"/>
    <mergeCell ref="BK27:BP28"/>
    <mergeCell ref="BQ27:BV28"/>
    <mergeCell ref="BW27:CB28"/>
    <mergeCell ref="AY26:BD26"/>
    <mergeCell ref="BE26:BJ26"/>
    <mergeCell ref="BK26:BP26"/>
    <mergeCell ref="BQ26:BV26"/>
    <mergeCell ref="BW26:CB26"/>
    <mergeCell ref="BQ29:BV29"/>
    <mergeCell ref="A28:C28"/>
    <mergeCell ref="D28:Z28"/>
    <mergeCell ref="A29:C29"/>
    <mergeCell ref="D29:Z29"/>
    <mergeCell ref="AA29:AF29"/>
    <mergeCell ref="AG29:AL29"/>
    <mergeCell ref="AS27:AX28"/>
    <mergeCell ref="AY27:BD28"/>
    <mergeCell ref="BE27:BJ28"/>
    <mergeCell ref="AM30:AR31"/>
    <mergeCell ref="AS30:AX31"/>
    <mergeCell ref="AY30:BD31"/>
    <mergeCell ref="BE30:BJ31"/>
    <mergeCell ref="BK30:BP31"/>
    <mergeCell ref="AM29:AR29"/>
    <mergeCell ref="AS29:AX29"/>
    <mergeCell ref="AY29:BD29"/>
    <mergeCell ref="BE29:BJ29"/>
    <mergeCell ref="BK29:BP29"/>
    <mergeCell ref="BQ30:BV31"/>
    <mergeCell ref="BW30:CB31"/>
    <mergeCell ref="A31:C31"/>
    <mergeCell ref="D31:Z31"/>
    <mergeCell ref="A36:CB41"/>
    <mergeCell ref="BW29:CB29"/>
    <mergeCell ref="A30:C30"/>
    <mergeCell ref="D30:Z30"/>
    <mergeCell ref="AA30:AF31"/>
    <mergeCell ref="AG30:AL3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0">
      <selection activeCell="B46" sqref="B46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60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22">
        <v>0</v>
      </c>
    </row>
    <row r="18" spans="1:4" ht="18.75">
      <c r="A18" s="5">
        <v>2</v>
      </c>
      <c r="B18" s="4" t="s">
        <v>18</v>
      </c>
      <c r="C18" s="7" t="s">
        <v>19</v>
      </c>
      <c r="D18" s="22">
        <v>0</v>
      </c>
    </row>
    <row r="19" spans="1:4" ht="18.75">
      <c r="A19" s="5">
        <v>3</v>
      </c>
      <c r="B19" s="9" t="s">
        <v>20</v>
      </c>
      <c r="C19" s="5"/>
      <c r="D19" s="23"/>
    </row>
    <row r="20" spans="1:4" ht="18.75">
      <c r="A20" s="11"/>
      <c r="B20" s="12" t="s">
        <v>21</v>
      </c>
      <c r="C20" s="6" t="s">
        <v>17</v>
      </c>
      <c r="D20" s="24">
        <v>0</v>
      </c>
    </row>
    <row r="21" spans="1:4" ht="18.75">
      <c r="A21" s="5">
        <v>4</v>
      </c>
      <c r="B21" s="9" t="s">
        <v>22</v>
      </c>
      <c r="C21" s="5"/>
      <c r="D21" s="23"/>
    </row>
    <row r="22" spans="1:4" ht="18.75">
      <c r="A22" s="6"/>
      <c r="B22" s="12" t="s">
        <v>23</v>
      </c>
      <c r="C22" s="6" t="s">
        <v>17</v>
      </c>
      <c r="D22" s="24">
        <v>0</v>
      </c>
    </row>
    <row r="23" spans="1:4" ht="18.75">
      <c r="A23" s="6">
        <v>5</v>
      </c>
      <c r="B23" s="4" t="s">
        <v>24</v>
      </c>
      <c r="C23" s="7" t="s">
        <v>17</v>
      </c>
      <c r="D23" s="22">
        <v>0</v>
      </c>
    </row>
    <row r="24" spans="1:4" ht="18.75">
      <c r="A24" s="7">
        <v>6</v>
      </c>
      <c r="B24" s="4" t="s">
        <v>25</v>
      </c>
      <c r="C24" s="7" t="s">
        <v>19</v>
      </c>
      <c r="D24" s="22">
        <f>D18</f>
        <v>0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8.75">
      <c r="A45" s="7">
        <v>1</v>
      </c>
      <c r="B45" s="25"/>
      <c r="C45" s="7">
        <v>0</v>
      </c>
      <c r="D45" s="7"/>
      <c r="E45" s="7"/>
    </row>
    <row r="46" spans="1:5" ht="18.75">
      <c r="A46" s="19"/>
      <c r="B46" s="19" t="s">
        <v>46</v>
      </c>
      <c r="C46" s="21">
        <f>C45</f>
        <v>0</v>
      </c>
      <c r="D46" s="19"/>
      <c r="E46" s="19"/>
    </row>
    <row r="48" ht="19.5">
      <c r="A48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1">
      <selection activeCell="B47" sqref="B47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61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22"/>
    </row>
    <row r="18" spans="1:4" ht="18.75">
      <c r="A18" s="5">
        <v>2</v>
      </c>
      <c r="B18" s="4" t="s">
        <v>18</v>
      </c>
      <c r="C18" s="7" t="s">
        <v>19</v>
      </c>
      <c r="D18" s="22">
        <f>D24</f>
        <v>0</v>
      </c>
    </row>
    <row r="19" spans="1:4" ht="18.75">
      <c r="A19" s="7">
        <v>3</v>
      </c>
      <c r="B19" s="4" t="s">
        <v>20</v>
      </c>
      <c r="C19" s="7"/>
      <c r="D19" s="22"/>
    </row>
    <row r="20" spans="1:4" ht="18.75">
      <c r="A20" s="11"/>
      <c r="B20" s="12" t="s">
        <v>21</v>
      </c>
      <c r="C20" s="6" t="s">
        <v>17</v>
      </c>
      <c r="D20" s="24"/>
    </row>
    <row r="21" spans="1:4" ht="18.75">
      <c r="A21" s="7">
        <v>4</v>
      </c>
      <c r="B21" s="4" t="s">
        <v>22</v>
      </c>
      <c r="C21" s="7"/>
      <c r="D21" s="22">
        <v>0</v>
      </c>
    </row>
    <row r="22" spans="1:4" ht="18.75">
      <c r="A22" s="6"/>
      <c r="B22" s="12" t="s">
        <v>23</v>
      </c>
      <c r="C22" s="6" t="s">
        <v>17</v>
      </c>
      <c r="D22" s="24">
        <v>0</v>
      </c>
    </row>
    <row r="23" spans="1:4" ht="18.75">
      <c r="A23" s="6">
        <v>5</v>
      </c>
      <c r="B23" s="4" t="s">
        <v>24</v>
      </c>
      <c r="C23" s="7" t="s">
        <v>17</v>
      </c>
      <c r="D23" s="22"/>
    </row>
    <row r="24" spans="1:4" ht="18.75">
      <c r="A24" s="7">
        <v>6</v>
      </c>
      <c r="B24" s="4" t="s">
        <v>25</v>
      </c>
      <c r="C24" s="7" t="s">
        <v>19</v>
      </c>
      <c r="D24" s="22">
        <f>C45+C46</f>
        <v>0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8.75">
      <c r="A45" s="7">
        <v>1</v>
      </c>
      <c r="B45" s="25"/>
      <c r="C45" s="7">
        <v>0</v>
      </c>
      <c r="D45" s="16"/>
      <c r="E45" s="16"/>
    </row>
    <row r="46" spans="1:5" ht="18.75">
      <c r="A46" s="26">
        <v>2</v>
      </c>
      <c r="B46" s="27"/>
      <c r="C46" s="7">
        <v>0</v>
      </c>
      <c r="D46" s="7"/>
      <c r="E46" s="7"/>
    </row>
    <row r="47" spans="1:5" ht="18.75">
      <c r="A47" s="19"/>
      <c r="B47" s="19" t="s">
        <v>46</v>
      </c>
      <c r="C47" s="21">
        <f>C46+C45</f>
        <v>0</v>
      </c>
      <c r="D47" s="19"/>
      <c r="E47" s="19"/>
    </row>
    <row r="49" ht="19.5">
      <c r="A49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C48">
      <selection activeCell="C53" sqref="C53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63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22">
        <v>6</v>
      </c>
    </row>
    <row r="18" spans="1:4" ht="18.75">
      <c r="A18" s="5">
        <v>2</v>
      </c>
      <c r="B18" s="4" t="s">
        <v>18</v>
      </c>
      <c r="C18" s="7" t="s">
        <v>19</v>
      </c>
      <c r="D18" s="28">
        <f>D24</f>
        <v>0.7547600000000001</v>
      </c>
    </row>
    <row r="19" spans="1:4" ht="18.75">
      <c r="A19" s="7">
        <v>3</v>
      </c>
      <c r="B19" s="4" t="s">
        <v>20</v>
      </c>
      <c r="C19" s="7"/>
      <c r="D19" s="22"/>
    </row>
    <row r="20" spans="1:4" ht="18.75">
      <c r="A20" s="11"/>
      <c r="B20" s="12" t="s">
        <v>21</v>
      </c>
      <c r="C20" s="6" t="s">
        <v>17</v>
      </c>
      <c r="D20" s="24">
        <v>6</v>
      </c>
    </row>
    <row r="21" spans="1:4" ht="18.75">
      <c r="A21" s="7">
        <v>4</v>
      </c>
      <c r="B21" s="4" t="s">
        <v>22</v>
      </c>
      <c r="C21" s="7"/>
      <c r="D21" s="22">
        <v>0</v>
      </c>
    </row>
    <row r="22" spans="1:4" ht="18.75">
      <c r="A22" s="6"/>
      <c r="B22" s="12" t="s">
        <v>23</v>
      </c>
      <c r="C22" s="6" t="s">
        <v>17</v>
      </c>
      <c r="D22" s="24">
        <v>0</v>
      </c>
    </row>
    <row r="23" spans="1:4" ht="18.75">
      <c r="A23" s="6">
        <v>5</v>
      </c>
      <c r="B23" s="4" t="s">
        <v>24</v>
      </c>
      <c r="C23" s="7" t="s">
        <v>17</v>
      </c>
      <c r="D23" s="22">
        <v>6</v>
      </c>
    </row>
    <row r="24" spans="1:4" ht="18.75">
      <c r="A24" s="7">
        <v>6</v>
      </c>
      <c r="B24" s="4" t="s">
        <v>25</v>
      </c>
      <c r="C24" s="7" t="s">
        <v>19</v>
      </c>
      <c r="D24" s="28">
        <f>C54</f>
        <v>0.7547600000000001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56.25">
      <c r="A45" s="7">
        <v>1</v>
      </c>
      <c r="B45" s="25" t="s">
        <v>80</v>
      </c>
      <c r="C45" s="7">
        <v>0.0724</v>
      </c>
      <c r="D45" s="16"/>
      <c r="E45" s="16"/>
    </row>
    <row r="46" spans="1:5" ht="56.25">
      <c r="A46" s="7">
        <v>2</v>
      </c>
      <c r="B46" s="25" t="s">
        <v>62</v>
      </c>
      <c r="C46" s="7">
        <v>0.08676</v>
      </c>
      <c r="D46" s="7"/>
      <c r="E46" s="7"/>
    </row>
    <row r="47" spans="1:5" ht="56.25">
      <c r="A47" s="7">
        <v>3</v>
      </c>
      <c r="B47" s="25" t="s">
        <v>81</v>
      </c>
      <c r="C47" s="7">
        <v>0.10874</v>
      </c>
      <c r="D47" s="16"/>
      <c r="E47" s="16"/>
    </row>
    <row r="48" spans="1:5" ht="56.25">
      <c r="A48" s="7">
        <v>4</v>
      </c>
      <c r="B48" s="25" t="s">
        <v>77</v>
      </c>
      <c r="C48" s="7">
        <v>0.0882</v>
      </c>
      <c r="D48" s="16"/>
      <c r="E48" s="16"/>
    </row>
    <row r="49" spans="1:5" ht="56.25">
      <c r="A49" s="7">
        <v>5</v>
      </c>
      <c r="B49" s="25" t="s">
        <v>78</v>
      </c>
      <c r="C49" s="7">
        <v>0.06833</v>
      </c>
      <c r="D49" s="7"/>
      <c r="E49" s="7"/>
    </row>
    <row r="50" spans="1:5" ht="56.25">
      <c r="A50" s="7">
        <v>6</v>
      </c>
      <c r="B50" s="25" t="s">
        <v>79</v>
      </c>
      <c r="C50" s="7">
        <v>0.06833</v>
      </c>
      <c r="D50" s="16"/>
      <c r="E50" s="16"/>
    </row>
    <row r="51" spans="1:5" ht="56.25">
      <c r="A51" s="7">
        <v>7</v>
      </c>
      <c r="B51" s="25" t="s">
        <v>67</v>
      </c>
      <c r="C51" s="30">
        <v>0.075</v>
      </c>
      <c r="D51" s="16"/>
      <c r="E51" s="16"/>
    </row>
    <row r="52" spans="1:5" ht="56.25">
      <c r="A52" s="7">
        <v>8</v>
      </c>
      <c r="B52" s="27" t="s">
        <v>68</v>
      </c>
      <c r="C52" s="30">
        <v>0.122</v>
      </c>
      <c r="D52" s="7"/>
      <c r="E52" s="7"/>
    </row>
    <row r="53" spans="1:5" ht="56.25">
      <c r="A53" s="7">
        <v>9</v>
      </c>
      <c r="B53" s="27" t="s">
        <v>69</v>
      </c>
      <c r="C53" s="30">
        <v>0.065</v>
      </c>
      <c r="D53" s="7"/>
      <c r="E53" s="7"/>
    </row>
    <row r="54" spans="1:5" ht="18.75">
      <c r="A54" s="19"/>
      <c r="B54" s="19" t="s">
        <v>46</v>
      </c>
      <c r="C54" s="31">
        <f>SUM(C45:C53)</f>
        <v>0.7547600000000001</v>
      </c>
      <c r="D54" s="19"/>
      <c r="E54" s="19"/>
    </row>
    <row r="56" ht="19.5">
      <c r="A56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2">
      <selection activeCell="E47" sqref="E47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70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32">
        <v>2</v>
      </c>
    </row>
    <row r="18" spans="1:4" ht="18.75">
      <c r="A18" s="5">
        <v>2</v>
      </c>
      <c r="B18" s="4" t="s">
        <v>18</v>
      </c>
      <c r="C18" s="7" t="s">
        <v>19</v>
      </c>
      <c r="D18" s="33">
        <f>D24</f>
        <v>0.03</v>
      </c>
    </row>
    <row r="19" spans="1:4" ht="18.75">
      <c r="A19" s="7">
        <v>3</v>
      </c>
      <c r="B19" s="4" t="s">
        <v>20</v>
      </c>
      <c r="C19" s="7"/>
      <c r="D19" s="32"/>
    </row>
    <row r="20" spans="1:4" ht="18.75">
      <c r="A20" s="11"/>
      <c r="B20" s="12" t="s">
        <v>21</v>
      </c>
      <c r="C20" s="6" t="s">
        <v>17</v>
      </c>
      <c r="D20" s="34">
        <v>2</v>
      </c>
    </row>
    <row r="21" spans="1:4" ht="18.75">
      <c r="A21" s="7">
        <v>4</v>
      </c>
      <c r="B21" s="4" t="s">
        <v>22</v>
      </c>
      <c r="C21" s="7"/>
      <c r="D21" s="32">
        <v>0</v>
      </c>
    </row>
    <row r="22" spans="1:4" ht="18.75">
      <c r="A22" s="6"/>
      <c r="B22" s="12" t="s">
        <v>23</v>
      </c>
      <c r="C22" s="6" t="s">
        <v>17</v>
      </c>
      <c r="D22" s="34">
        <v>0</v>
      </c>
    </row>
    <row r="23" spans="1:4" ht="18.75">
      <c r="A23" s="6">
        <v>5</v>
      </c>
      <c r="B23" s="4" t="s">
        <v>24</v>
      </c>
      <c r="C23" s="7" t="s">
        <v>17</v>
      </c>
      <c r="D23" s="32">
        <v>2</v>
      </c>
    </row>
    <row r="24" spans="1:4" ht="18.75">
      <c r="A24" s="7">
        <v>6</v>
      </c>
      <c r="B24" s="4" t="s">
        <v>25</v>
      </c>
      <c r="C24" s="7" t="s">
        <v>19</v>
      </c>
      <c r="D24" s="33">
        <f>C47</f>
        <v>0.03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37.5">
      <c r="A45" s="7">
        <v>2</v>
      </c>
      <c r="B45" s="35" t="s">
        <v>71</v>
      </c>
      <c r="C45" s="36">
        <v>0.015</v>
      </c>
      <c r="D45" s="16"/>
      <c r="E45" s="16"/>
    </row>
    <row r="46" spans="1:5" ht="18.75">
      <c r="A46" s="7">
        <v>3</v>
      </c>
      <c r="B46" s="37" t="s">
        <v>72</v>
      </c>
      <c r="C46" s="38">
        <v>0.015</v>
      </c>
      <c r="D46" s="7"/>
      <c r="E46" s="7"/>
    </row>
    <row r="47" spans="1:5" ht="18.75">
      <c r="A47" s="19"/>
      <c r="B47" s="39" t="s">
        <v>46</v>
      </c>
      <c r="C47" s="40">
        <f>SUM(C45:C46)</f>
        <v>0.03</v>
      </c>
      <c r="D47" s="19"/>
      <c r="E47" s="19"/>
    </row>
    <row r="49" ht="19.5">
      <c r="A49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83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73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32">
        <v>2</v>
      </c>
    </row>
    <row r="18" spans="1:4" ht="18.75">
      <c r="A18" s="5">
        <v>2</v>
      </c>
      <c r="B18" s="4" t="s">
        <v>18</v>
      </c>
      <c r="C18" s="7" t="s">
        <v>19</v>
      </c>
      <c r="D18" s="33">
        <f>D24</f>
        <v>0.322</v>
      </c>
    </row>
    <row r="19" spans="1:4" ht="18.75">
      <c r="A19" s="7">
        <v>3</v>
      </c>
      <c r="B19" s="4" t="s">
        <v>20</v>
      </c>
      <c r="C19" s="7"/>
      <c r="D19" s="32"/>
    </row>
    <row r="20" spans="1:4" ht="18.75">
      <c r="A20" s="11"/>
      <c r="B20" s="12" t="s">
        <v>21</v>
      </c>
      <c r="C20" s="6" t="s">
        <v>17</v>
      </c>
      <c r="D20" s="34">
        <v>2</v>
      </c>
    </row>
    <row r="21" spans="1:4" ht="18.75">
      <c r="A21" s="7">
        <v>4</v>
      </c>
      <c r="B21" s="4" t="s">
        <v>22</v>
      </c>
      <c r="C21" s="7"/>
      <c r="D21" s="32">
        <v>0</v>
      </c>
    </row>
    <row r="22" spans="1:4" ht="18.75">
      <c r="A22" s="6"/>
      <c r="B22" s="12" t="s">
        <v>23</v>
      </c>
      <c r="C22" s="6" t="s">
        <v>17</v>
      </c>
      <c r="D22" s="34">
        <v>0</v>
      </c>
    </row>
    <row r="23" spans="1:4" ht="18.75">
      <c r="A23" s="6">
        <v>5</v>
      </c>
      <c r="B23" s="4" t="s">
        <v>24</v>
      </c>
      <c r="C23" s="7" t="s">
        <v>17</v>
      </c>
      <c r="D23" s="32">
        <f>D17</f>
        <v>2</v>
      </c>
    </row>
    <row r="24" spans="1:4" ht="18.75">
      <c r="A24" s="7">
        <v>6</v>
      </c>
      <c r="B24" s="4" t="s">
        <v>25</v>
      </c>
      <c r="C24" s="7" t="s">
        <v>19</v>
      </c>
      <c r="D24" s="33">
        <f>C51</f>
        <v>0.322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8.75">
      <c r="A45" s="7">
        <v>1</v>
      </c>
      <c r="B45" s="35" t="s">
        <v>74</v>
      </c>
      <c r="C45" s="36">
        <v>0.02</v>
      </c>
      <c r="D45" s="16"/>
      <c r="E45" s="16"/>
    </row>
    <row r="46" spans="1:5" ht="18.75">
      <c r="A46" s="7">
        <v>2</v>
      </c>
      <c r="B46" s="37" t="s">
        <v>76</v>
      </c>
      <c r="C46" s="38">
        <v>0.02</v>
      </c>
      <c r="D46" s="16"/>
      <c r="E46" s="16"/>
    </row>
    <row r="47" spans="1:5" ht="18.75">
      <c r="A47" s="7">
        <v>2</v>
      </c>
      <c r="B47" s="37" t="s">
        <v>75</v>
      </c>
      <c r="C47" s="38">
        <v>0.015</v>
      </c>
      <c r="D47" s="16"/>
      <c r="E47" s="16"/>
    </row>
    <row r="48" spans="1:5" ht="56.25">
      <c r="A48" s="7">
        <v>3</v>
      </c>
      <c r="B48" s="25" t="s">
        <v>64</v>
      </c>
      <c r="C48" s="29">
        <v>0.08</v>
      </c>
      <c r="D48" s="16"/>
      <c r="E48" s="16"/>
    </row>
    <row r="49" spans="1:5" ht="56.25">
      <c r="A49" s="7">
        <v>4</v>
      </c>
      <c r="B49" s="27" t="s">
        <v>65</v>
      </c>
      <c r="C49" s="30">
        <v>0.122</v>
      </c>
      <c r="D49" s="16"/>
      <c r="E49" s="16"/>
    </row>
    <row r="50" spans="1:5" ht="56.25">
      <c r="A50" s="7">
        <v>5</v>
      </c>
      <c r="B50" s="25" t="s">
        <v>66</v>
      </c>
      <c r="C50" s="30">
        <v>0.065</v>
      </c>
      <c r="D50" s="7"/>
      <c r="E50" s="7"/>
    </row>
    <row r="51" spans="1:5" ht="18.75">
      <c r="A51" s="19"/>
      <c r="B51" s="39" t="s">
        <v>46</v>
      </c>
      <c r="C51" s="40">
        <f>SUM(C45:C50)</f>
        <v>0.322</v>
      </c>
      <c r="D51" s="19"/>
      <c r="E51" s="19"/>
    </row>
    <row r="52" ht="18.75">
      <c r="E52" s="42"/>
    </row>
    <row r="53" ht="19.5">
      <c r="A53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9"/>
  <sheetViews>
    <sheetView zoomScalePageLayoutView="0" workbookViewId="0" topLeftCell="A1">
      <selection activeCell="DB11" sqref="DB11"/>
    </sheetView>
  </sheetViews>
  <sheetFormatPr defaultColWidth="1.1484375" defaultRowHeight="15"/>
  <cols>
    <col min="1" max="16384" width="1.1484375" style="51" customWidth="1"/>
  </cols>
  <sheetData>
    <row r="1" spans="62:80" s="43" customFormat="1" ht="11.25">
      <c r="BJ1" s="44"/>
      <c r="CB1" s="44" t="s">
        <v>120</v>
      </c>
    </row>
    <row r="2" spans="62:80" s="43" customFormat="1" ht="11.25">
      <c r="BJ2" s="44"/>
      <c r="CB2" s="44" t="s">
        <v>85</v>
      </c>
    </row>
    <row r="3" spans="62:80" s="43" customFormat="1" ht="11.25">
      <c r="BJ3" s="44"/>
      <c r="CB3" s="44" t="s">
        <v>86</v>
      </c>
    </row>
    <row r="4" spans="62:80" s="43" customFormat="1" ht="11.25">
      <c r="BJ4" s="44"/>
      <c r="CB4" s="44" t="s">
        <v>87</v>
      </c>
    </row>
    <row r="5" s="43" customFormat="1" ht="11.25">
      <c r="CB5" s="44" t="s">
        <v>88</v>
      </c>
    </row>
    <row r="6" s="43" customFormat="1" ht="11.25">
      <c r="CB6" s="45" t="s">
        <v>89</v>
      </c>
    </row>
    <row r="7" s="46" customFormat="1" ht="15"/>
    <row r="8" s="46" customFormat="1" ht="15"/>
    <row r="9" s="46" customFormat="1" ht="15"/>
    <row r="10" spans="1:80" s="47" customFormat="1" ht="16.5">
      <c r="A10" s="73" t="s">
        <v>90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</row>
    <row r="11" spans="1:80" s="47" customFormat="1" ht="16.5">
      <c r="A11" s="73" t="s">
        <v>121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="46" customFormat="1" ht="15"/>
    <row r="13" s="46" customFormat="1" ht="15"/>
    <row r="14" spans="1:80" s="48" customFormat="1" ht="12.75">
      <c r="A14" s="68" t="s">
        <v>93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71"/>
      <c r="AD14" s="68" t="s">
        <v>122</v>
      </c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71"/>
      <c r="BB14" s="68" t="s">
        <v>95</v>
      </c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71"/>
    </row>
    <row r="15" spans="1:80" s="48" customFormat="1" ht="12.75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72"/>
      <c r="AD15" s="60" t="s">
        <v>123</v>
      </c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72"/>
      <c r="BB15" s="60" t="s">
        <v>98</v>
      </c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72"/>
    </row>
    <row r="16" spans="1:80" s="48" customFormat="1" ht="12.7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72"/>
      <c r="AD16" s="68" t="s">
        <v>101</v>
      </c>
      <c r="AE16" s="69"/>
      <c r="AF16" s="69"/>
      <c r="AG16" s="69"/>
      <c r="AH16" s="69"/>
      <c r="AI16" s="69"/>
      <c r="AJ16" s="69"/>
      <c r="AK16" s="71"/>
      <c r="AL16" s="68" t="s">
        <v>102</v>
      </c>
      <c r="AM16" s="69"/>
      <c r="AN16" s="69"/>
      <c r="AO16" s="69"/>
      <c r="AP16" s="69"/>
      <c r="AQ16" s="69"/>
      <c r="AR16" s="69"/>
      <c r="AS16" s="71"/>
      <c r="AT16" s="68" t="s">
        <v>103</v>
      </c>
      <c r="AU16" s="69"/>
      <c r="AV16" s="69"/>
      <c r="AW16" s="69"/>
      <c r="AX16" s="69"/>
      <c r="AY16" s="69"/>
      <c r="AZ16" s="69"/>
      <c r="BA16" s="71"/>
      <c r="BB16" s="68" t="s">
        <v>101</v>
      </c>
      <c r="BC16" s="69"/>
      <c r="BD16" s="69"/>
      <c r="BE16" s="69"/>
      <c r="BF16" s="69"/>
      <c r="BG16" s="69"/>
      <c r="BH16" s="69"/>
      <c r="BI16" s="69"/>
      <c r="BJ16" s="71"/>
      <c r="BK16" s="68" t="s">
        <v>102</v>
      </c>
      <c r="BL16" s="69"/>
      <c r="BM16" s="69"/>
      <c r="BN16" s="69"/>
      <c r="BO16" s="69"/>
      <c r="BP16" s="69"/>
      <c r="BQ16" s="69"/>
      <c r="BR16" s="69"/>
      <c r="BS16" s="71"/>
      <c r="BT16" s="68" t="s">
        <v>103</v>
      </c>
      <c r="BU16" s="69"/>
      <c r="BV16" s="69"/>
      <c r="BW16" s="69"/>
      <c r="BX16" s="69"/>
      <c r="BY16" s="69"/>
      <c r="BZ16" s="69"/>
      <c r="CA16" s="69"/>
      <c r="CB16" s="71"/>
    </row>
    <row r="17" spans="1:80" s="48" customFormat="1" ht="12.75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67"/>
      <c r="AD17" s="56"/>
      <c r="AE17" s="57"/>
      <c r="AF17" s="57"/>
      <c r="AG17" s="57"/>
      <c r="AH17" s="57"/>
      <c r="AI17" s="57"/>
      <c r="AJ17" s="57"/>
      <c r="AK17" s="67"/>
      <c r="AL17" s="56" t="s">
        <v>104</v>
      </c>
      <c r="AM17" s="57"/>
      <c r="AN17" s="57"/>
      <c r="AO17" s="57"/>
      <c r="AP17" s="57"/>
      <c r="AQ17" s="57"/>
      <c r="AR17" s="57"/>
      <c r="AS17" s="67"/>
      <c r="AT17" s="56" t="s">
        <v>105</v>
      </c>
      <c r="AU17" s="57"/>
      <c r="AV17" s="57"/>
      <c r="AW17" s="57"/>
      <c r="AX17" s="57"/>
      <c r="AY17" s="57"/>
      <c r="AZ17" s="57"/>
      <c r="BA17" s="67"/>
      <c r="BB17" s="56"/>
      <c r="BC17" s="57"/>
      <c r="BD17" s="57"/>
      <c r="BE17" s="57"/>
      <c r="BF17" s="57"/>
      <c r="BG17" s="57"/>
      <c r="BH17" s="57"/>
      <c r="BI17" s="57"/>
      <c r="BJ17" s="67"/>
      <c r="BK17" s="56" t="s">
        <v>104</v>
      </c>
      <c r="BL17" s="57"/>
      <c r="BM17" s="57"/>
      <c r="BN17" s="57"/>
      <c r="BO17" s="57"/>
      <c r="BP17" s="57"/>
      <c r="BQ17" s="57"/>
      <c r="BR17" s="57"/>
      <c r="BS17" s="67"/>
      <c r="BT17" s="56" t="s">
        <v>105</v>
      </c>
      <c r="BU17" s="57"/>
      <c r="BV17" s="57"/>
      <c r="BW17" s="57"/>
      <c r="BX17" s="57"/>
      <c r="BY17" s="57"/>
      <c r="BZ17" s="57"/>
      <c r="CA17" s="57"/>
      <c r="CB17" s="67"/>
    </row>
    <row r="18" spans="1:80" s="48" customFormat="1" ht="18" customHeight="1">
      <c r="A18" s="68" t="s">
        <v>106</v>
      </c>
      <c r="B18" s="69"/>
      <c r="C18" s="69"/>
      <c r="D18" s="70" t="s">
        <v>107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5">
        <v>3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>
        <v>45</v>
      </c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6"/>
    </row>
    <row r="19" spans="1:80" s="48" customFormat="1" ht="12.75">
      <c r="A19" s="60"/>
      <c r="B19" s="61"/>
      <c r="C19" s="61"/>
      <c r="D19" s="63" t="s">
        <v>108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4"/>
    </row>
    <row r="20" spans="1:80" s="48" customFormat="1" ht="12.75">
      <c r="A20" s="60"/>
      <c r="B20" s="61"/>
      <c r="C20" s="61"/>
      <c r="D20" s="63" t="s">
        <v>109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4"/>
    </row>
    <row r="21" spans="1:80" s="48" customFormat="1" ht="18" customHeight="1">
      <c r="A21" s="60" t="s">
        <v>110</v>
      </c>
      <c r="B21" s="61"/>
      <c r="C21" s="61"/>
      <c r="D21" s="63" t="s">
        <v>111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>
        <v>13</v>
      </c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>
        <v>936.76</v>
      </c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4"/>
    </row>
    <row r="22" spans="1:80" s="48" customFormat="1" ht="12.75">
      <c r="A22" s="60"/>
      <c r="B22" s="61"/>
      <c r="C22" s="61"/>
      <c r="D22" s="63" t="s">
        <v>108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4"/>
    </row>
    <row r="23" spans="1:80" s="48" customFormat="1" ht="12.75">
      <c r="A23" s="60"/>
      <c r="B23" s="61"/>
      <c r="C23" s="61"/>
      <c r="D23" s="63" t="s">
        <v>112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4"/>
    </row>
    <row r="24" spans="1:80" s="48" customFormat="1" ht="18" customHeight="1">
      <c r="A24" s="60" t="s">
        <v>113</v>
      </c>
      <c r="B24" s="61"/>
      <c r="C24" s="61"/>
      <c r="D24" s="63" t="s">
        <v>114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>
        <v>2</v>
      </c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>
        <v>690.5</v>
      </c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4"/>
    </row>
    <row r="25" spans="1:80" s="48" customFormat="1" ht="12.75">
      <c r="A25" s="60"/>
      <c r="B25" s="61"/>
      <c r="C25" s="61"/>
      <c r="D25" s="62" t="s">
        <v>108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4"/>
    </row>
    <row r="26" spans="1:80" s="48" customFormat="1" ht="12.75">
      <c r="A26" s="60"/>
      <c r="B26" s="61"/>
      <c r="C26" s="61"/>
      <c r="D26" s="63" t="s">
        <v>115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4"/>
    </row>
    <row r="27" spans="1:80" s="48" customFormat="1" ht="18" customHeight="1">
      <c r="A27" s="60" t="s">
        <v>116</v>
      </c>
      <c r="B27" s="61"/>
      <c r="C27" s="61"/>
      <c r="D27" s="63" t="s">
        <v>117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4"/>
    </row>
    <row r="28" spans="1:80" s="48" customFormat="1" ht="12.75">
      <c r="A28" s="60"/>
      <c r="B28" s="61"/>
      <c r="C28" s="61"/>
      <c r="D28" s="62" t="s">
        <v>108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4"/>
    </row>
    <row r="29" spans="1:80" s="48" customFormat="1" ht="12.75">
      <c r="A29" s="56"/>
      <c r="B29" s="57"/>
      <c r="C29" s="57"/>
      <c r="D29" s="58" t="s">
        <v>115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5"/>
    </row>
    <row r="30" s="48" customFormat="1" ht="12.75"/>
    <row r="31" s="48" customFormat="1" ht="12.75"/>
    <row r="32" spans="1:18" s="48" customFormat="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="43" customFormat="1" ht="11.25">
      <c r="A33" s="43" t="s">
        <v>118</v>
      </c>
    </row>
    <row r="34" spans="1:80" s="43" customFormat="1" ht="11.25" customHeight="1">
      <c r="A34" s="59" t="s">
        <v>119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</row>
    <row r="35" spans="1:80" s="43" customFormat="1" ht="11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</row>
    <row r="36" spans="1:80" s="43" customFormat="1" ht="11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</row>
    <row r="37" spans="1:80" s="43" customFormat="1" ht="11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</row>
    <row r="38" spans="1:80" s="43" customFormat="1" ht="11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</row>
    <row r="39" spans="1:80" s="50" customFormat="1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</row>
  </sheetData>
  <sheetProtection/>
  <mergeCells count="95">
    <mergeCell ref="AD15:BA15"/>
    <mergeCell ref="BB15:CB15"/>
    <mergeCell ref="AL16:AS16"/>
    <mergeCell ref="AT16:BA16"/>
    <mergeCell ref="BB16:BJ16"/>
    <mergeCell ref="BK16:BS16"/>
    <mergeCell ref="A10:CB10"/>
    <mergeCell ref="A11:CB11"/>
    <mergeCell ref="A14:AC14"/>
    <mergeCell ref="AD14:BA14"/>
    <mergeCell ref="BB14:CB14"/>
    <mergeCell ref="A15:AC15"/>
    <mergeCell ref="BT16:CB16"/>
    <mergeCell ref="A17:AC17"/>
    <mergeCell ref="AD17:AK17"/>
    <mergeCell ref="AL17:AS17"/>
    <mergeCell ref="AT17:BA17"/>
    <mergeCell ref="BB17:BJ17"/>
    <mergeCell ref="BK17:BS17"/>
    <mergeCell ref="BT17:CB17"/>
    <mergeCell ref="A16:AC16"/>
    <mergeCell ref="AD16:AK16"/>
    <mergeCell ref="A18:C18"/>
    <mergeCell ref="D18:AC18"/>
    <mergeCell ref="AD18:AK18"/>
    <mergeCell ref="AL18:AS18"/>
    <mergeCell ref="AT18:BA18"/>
    <mergeCell ref="BB18:BJ18"/>
    <mergeCell ref="BK18:BS18"/>
    <mergeCell ref="BT18:CB18"/>
    <mergeCell ref="A19:C19"/>
    <mergeCell ref="D19:AC19"/>
    <mergeCell ref="AD19:AK20"/>
    <mergeCell ref="AL19:AS20"/>
    <mergeCell ref="AT19:BA20"/>
    <mergeCell ref="BB19:BJ20"/>
    <mergeCell ref="BK19:BS20"/>
    <mergeCell ref="BT19:CB20"/>
    <mergeCell ref="BB22:BJ23"/>
    <mergeCell ref="A20:C20"/>
    <mergeCell ref="D20:AC20"/>
    <mergeCell ref="A21:C21"/>
    <mergeCell ref="D21:AC21"/>
    <mergeCell ref="AD21:AK21"/>
    <mergeCell ref="AL21:AS21"/>
    <mergeCell ref="BB24:BJ24"/>
    <mergeCell ref="AT21:BA21"/>
    <mergeCell ref="BB21:BJ21"/>
    <mergeCell ref="BK21:BS21"/>
    <mergeCell ref="BT21:CB21"/>
    <mergeCell ref="A22:C22"/>
    <mergeCell ref="D22:AC22"/>
    <mergeCell ref="AD22:AK23"/>
    <mergeCell ref="AL22:AS23"/>
    <mergeCell ref="AT22:BA23"/>
    <mergeCell ref="BT25:CB26"/>
    <mergeCell ref="BK22:BS23"/>
    <mergeCell ref="BT22:CB23"/>
    <mergeCell ref="A23:C23"/>
    <mergeCell ref="D23:AC23"/>
    <mergeCell ref="A24:C24"/>
    <mergeCell ref="D24:AC24"/>
    <mergeCell ref="AD24:AK24"/>
    <mergeCell ref="AL24:AS24"/>
    <mergeCell ref="AT24:BA24"/>
    <mergeCell ref="AL27:AS27"/>
    <mergeCell ref="BK24:BS24"/>
    <mergeCell ref="BT24:CB24"/>
    <mergeCell ref="A25:C25"/>
    <mergeCell ref="D25:AC25"/>
    <mergeCell ref="AD25:AK26"/>
    <mergeCell ref="AL25:AS26"/>
    <mergeCell ref="AT25:BA26"/>
    <mergeCell ref="BB25:BJ26"/>
    <mergeCell ref="BK25:BS26"/>
    <mergeCell ref="D28:AC28"/>
    <mergeCell ref="AD28:AK29"/>
    <mergeCell ref="AL28:AS29"/>
    <mergeCell ref="AT28:BA29"/>
    <mergeCell ref="BB28:BJ29"/>
    <mergeCell ref="A26:C26"/>
    <mergeCell ref="D26:AC26"/>
    <mergeCell ref="A27:C27"/>
    <mergeCell ref="D27:AC27"/>
    <mergeCell ref="AD27:AK27"/>
    <mergeCell ref="BK28:BS29"/>
    <mergeCell ref="BT28:CB29"/>
    <mergeCell ref="A29:C29"/>
    <mergeCell ref="D29:AC29"/>
    <mergeCell ref="A34:CB39"/>
    <mergeCell ref="AT27:BA27"/>
    <mergeCell ref="BB27:BJ27"/>
    <mergeCell ref="BK27:BS27"/>
    <mergeCell ref="BT27:CB27"/>
    <mergeCell ref="A28:C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7">
      <selection activeCell="D45" sqref="D45:E46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9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8">
        <v>2</v>
      </c>
    </row>
    <row r="18" spans="1:4" ht="18.75">
      <c r="A18" s="5">
        <v>2</v>
      </c>
      <c r="B18" s="4" t="s">
        <v>18</v>
      </c>
      <c r="C18" s="7" t="s">
        <v>19</v>
      </c>
      <c r="D18" s="8">
        <f>(108.74+72.4)/1000</f>
        <v>0.18114</v>
      </c>
    </row>
    <row r="19" spans="1:4" ht="18.75">
      <c r="A19" s="5">
        <v>3</v>
      </c>
      <c r="B19" s="9" t="s">
        <v>20</v>
      </c>
      <c r="C19" s="5"/>
      <c r="D19" s="10"/>
    </row>
    <row r="20" spans="1:4" ht="18.75">
      <c r="A20" s="11"/>
      <c r="B20" s="12" t="s">
        <v>21</v>
      </c>
      <c r="C20" s="6" t="s">
        <v>17</v>
      </c>
      <c r="D20" s="13">
        <v>2</v>
      </c>
    </row>
    <row r="21" spans="1:4" ht="18.75">
      <c r="A21" s="5">
        <v>4</v>
      </c>
      <c r="B21" s="9" t="s">
        <v>22</v>
      </c>
      <c r="C21" s="5"/>
      <c r="D21" s="10"/>
    </row>
    <row r="22" spans="1:4" ht="18.75">
      <c r="A22" s="6"/>
      <c r="B22" s="12" t="s">
        <v>23</v>
      </c>
      <c r="C22" s="6" t="s">
        <v>17</v>
      </c>
      <c r="D22" s="13">
        <v>0</v>
      </c>
    </row>
    <row r="23" spans="1:4" ht="18.75">
      <c r="A23" s="6">
        <v>5</v>
      </c>
      <c r="B23" s="4" t="s">
        <v>24</v>
      </c>
      <c r="C23" s="7" t="s">
        <v>17</v>
      </c>
      <c r="D23" s="8">
        <v>2</v>
      </c>
    </row>
    <row r="24" spans="1:4" ht="18.75">
      <c r="A24" s="7">
        <v>6</v>
      </c>
      <c r="B24" s="4" t="s">
        <v>25</v>
      </c>
      <c r="C24" s="7" t="s">
        <v>19</v>
      </c>
      <c r="D24" s="8">
        <f>D18</f>
        <v>0.18114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56.25">
      <c r="A45" s="7">
        <v>1</v>
      </c>
      <c r="B45" s="17" t="s">
        <v>43</v>
      </c>
      <c r="C45" s="18">
        <f>108.74/1000</f>
        <v>0.10873999999999999</v>
      </c>
      <c r="D45" s="18"/>
      <c r="E45" s="18"/>
    </row>
    <row r="46" spans="1:5" ht="56.25">
      <c r="A46" s="19">
        <v>2</v>
      </c>
      <c r="B46" s="17" t="s">
        <v>45</v>
      </c>
      <c r="C46" s="18">
        <f>72.4/1000</f>
        <v>0.0724</v>
      </c>
      <c r="D46" s="18"/>
      <c r="E46" s="18"/>
    </row>
    <row r="47" spans="1:5" ht="18.75">
      <c r="A47" s="19"/>
      <c r="B47" s="19" t="s">
        <v>46</v>
      </c>
      <c r="C47" s="7">
        <f>C46+C45</f>
        <v>0.18114</v>
      </c>
      <c r="D47" s="19"/>
      <c r="E47" s="19"/>
    </row>
    <row r="49" ht="19.5">
      <c r="A49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40">
      <selection activeCell="D50" sqref="D50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50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8">
        <v>0</v>
      </c>
    </row>
    <row r="18" spans="1:4" ht="18.75">
      <c r="A18" s="5">
        <v>2</v>
      </c>
      <c r="B18" s="4" t="s">
        <v>18</v>
      </c>
      <c r="C18" s="7" t="s">
        <v>19</v>
      </c>
      <c r="D18" s="8">
        <v>0</v>
      </c>
    </row>
    <row r="19" spans="1:4" ht="18.75">
      <c r="A19" s="5">
        <v>3</v>
      </c>
      <c r="B19" s="9" t="s">
        <v>20</v>
      </c>
      <c r="C19" s="5"/>
      <c r="D19" s="10"/>
    </row>
    <row r="20" spans="1:4" ht="18.75">
      <c r="A20" s="11"/>
      <c r="B20" s="12" t="s">
        <v>21</v>
      </c>
      <c r="C20" s="6" t="s">
        <v>17</v>
      </c>
      <c r="D20" s="13">
        <v>0</v>
      </c>
    </row>
    <row r="21" spans="1:4" ht="18.75">
      <c r="A21" s="5">
        <v>4</v>
      </c>
      <c r="B21" s="9" t="s">
        <v>22</v>
      </c>
      <c r="C21" s="5"/>
      <c r="D21" s="10"/>
    </row>
    <row r="22" spans="1:4" ht="18.75">
      <c r="A22" s="6"/>
      <c r="B22" s="12" t="s">
        <v>23</v>
      </c>
      <c r="C22" s="6" t="s">
        <v>17</v>
      </c>
      <c r="D22" s="13">
        <v>0</v>
      </c>
    </row>
    <row r="23" spans="1:4" ht="18.75">
      <c r="A23" s="6">
        <v>5</v>
      </c>
      <c r="B23" s="4" t="s">
        <v>24</v>
      </c>
      <c r="C23" s="7" t="s">
        <v>17</v>
      </c>
      <c r="D23" s="8">
        <v>0</v>
      </c>
    </row>
    <row r="24" spans="1:4" ht="18.75">
      <c r="A24" s="7">
        <v>6</v>
      </c>
      <c r="B24" s="4" t="s">
        <v>25</v>
      </c>
      <c r="C24" s="7" t="s">
        <v>19</v>
      </c>
      <c r="D24" s="8">
        <v>0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56.25">
      <c r="A45" s="7">
        <v>1</v>
      </c>
      <c r="B45" s="17" t="s">
        <v>52</v>
      </c>
      <c r="C45" s="7">
        <f>88.2/1000</f>
        <v>0.0882</v>
      </c>
      <c r="D45" s="7" t="s">
        <v>44</v>
      </c>
      <c r="E45" s="7" t="s">
        <v>44</v>
      </c>
    </row>
    <row r="46" spans="1:5" ht="56.25">
      <c r="A46" s="7">
        <v>2</v>
      </c>
      <c r="B46" s="17" t="s">
        <v>53</v>
      </c>
      <c r="C46" s="7">
        <f>68.33/1000</f>
        <v>0.06833</v>
      </c>
      <c r="D46" s="7" t="s">
        <v>44</v>
      </c>
      <c r="E46" s="7" t="s">
        <v>44</v>
      </c>
    </row>
    <row r="47" spans="1:5" ht="56.25">
      <c r="A47" s="7">
        <v>3</v>
      </c>
      <c r="B47" s="17" t="s">
        <v>54</v>
      </c>
      <c r="C47" s="7">
        <f>66.33/1000</f>
        <v>0.06633</v>
      </c>
      <c r="D47" s="7" t="s">
        <v>44</v>
      </c>
      <c r="E47" s="7" t="s">
        <v>44</v>
      </c>
    </row>
    <row r="48" spans="1:5" ht="18.75">
      <c r="A48" s="7" t="s">
        <v>82</v>
      </c>
      <c r="B48" s="41" t="s">
        <v>46</v>
      </c>
      <c r="C48" s="7">
        <f>SUM(C45:C47)</f>
        <v>0.22286</v>
      </c>
      <c r="D48" s="7" t="s">
        <v>44</v>
      </c>
      <c r="E48" s="7" t="s">
        <v>44</v>
      </c>
    </row>
    <row r="50" ht="19.5">
      <c r="A50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40">
      <selection activeCell="C55" sqref="C55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51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8">
        <v>4</v>
      </c>
    </row>
    <row r="18" spans="1:4" ht="18.75">
      <c r="A18" s="5">
        <v>2</v>
      </c>
      <c r="B18" s="4" t="s">
        <v>18</v>
      </c>
      <c r="C18" s="7" t="s">
        <v>19</v>
      </c>
      <c r="D18" s="8">
        <f>(88.2+68.33+66.33+47)/1000</f>
        <v>0.26986</v>
      </c>
    </row>
    <row r="19" spans="1:4" ht="18.75">
      <c r="A19" s="5">
        <v>3</v>
      </c>
      <c r="B19" s="9" t="s">
        <v>20</v>
      </c>
      <c r="C19" s="5"/>
      <c r="D19" s="10"/>
    </row>
    <row r="20" spans="1:4" ht="18.75">
      <c r="A20" s="11"/>
      <c r="B20" s="12" t="s">
        <v>21</v>
      </c>
      <c r="C20" s="6" t="s">
        <v>17</v>
      </c>
      <c r="D20" s="13">
        <v>4</v>
      </c>
    </row>
    <row r="21" spans="1:4" ht="18.75">
      <c r="A21" s="5">
        <v>4</v>
      </c>
      <c r="B21" s="9" t="s">
        <v>22</v>
      </c>
      <c r="C21" s="5"/>
      <c r="D21" s="10"/>
    </row>
    <row r="22" spans="1:4" ht="18.75">
      <c r="A22" s="6"/>
      <c r="B22" s="12" t="s">
        <v>23</v>
      </c>
      <c r="C22" s="6" t="s">
        <v>17</v>
      </c>
      <c r="D22" s="13">
        <v>0</v>
      </c>
    </row>
    <row r="23" spans="1:4" ht="18.75">
      <c r="A23" s="6">
        <v>5</v>
      </c>
      <c r="B23" s="4" t="s">
        <v>24</v>
      </c>
      <c r="C23" s="7" t="s">
        <v>17</v>
      </c>
      <c r="D23" s="8">
        <v>4</v>
      </c>
    </row>
    <row r="24" spans="1:4" ht="18.75">
      <c r="A24" s="7">
        <v>6</v>
      </c>
      <c r="B24" s="4" t="s">
        <v>25</v>
      </c>
      <c r="C24" s="7" t="s">
        <v>19</v>
      </c>
      <c r="D24" s="8">
        <f>D18</f>
        <v>0.26986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8.75">
      <c r="A45" s="7">
        <v>4</v>
      </c>
      <c r="B45" s="17"/>
      <c r="C45" s="21"/>
      <c r="D45" s="19"/>
      <c r="E45" s="19"/>
    </row>
    <row r="46" spans="1:5" ht="18.75">
      <c r="A46" s="19"/>
      <c r="B46" s="19" t="s">
        <v>46</v>
      </c>
      <c r="C46" s="21">
        <f>SUM(C45:C45)</f>
        <v>0</v>
      </c>
      <c r="D46" s="19"/>
      <c r="E46" s="19"/>
    </row>
    <row r="48" ht="19.5">
      <c r="A48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2">
      <selection activeCell="B46" sqref="B46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55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8">
        <v>1</v>
      </c>
    </row>
    <row r="18" spans="1:4" ht="18.75">
      <c r="A18" s="5">
        <v>2</v>
      </c>
      <c r="B18" s="4" t="s">
        <v>18</v>
      </c>
      <c r="C18" s="7" t="s">
        <v>19</v>
      </c>
      <c r="D18" s="8">
        <f>(161.5)/1000</f>
        <v>0.1615</v>
      </c>
    </row>
    <row r="19" spans="1:4" ht="18.75">
      <c r="A19" s="5">
        <v>3</v>
      </c>
      <c r="B19" s="9" t="s">
        <v>20</v>
      </c>
      <c r="C19" s="5"/>
      <c r="D19" s="10"/>
    </row>
    <row r="20" spans="1:4" ht="18.75">
      <c r="A20" s="11"/>
      <c r="B20" s="12" t="s">
        <v>21</v>
      </c>
      <c r="C20" s="6" t="s">
        <v>17</v>
      </c>
      <c r="D20" s="13">
        <v>1</v>
      </c>
    </row>
    <row r="21" spans="1:4" ht="18.75">
      <c r="A21" s="5">
        <v>4</v>
      </c>
      <c r="B21" s="9" t="s">
        <v>22</v>
      </c>
      <c r="C21" s="5"/>
      <c r="D21" s="10"/>
    </row>
    <row r="22" spans="1:4" ht="18.75">
      <c r="A22" s="6"/>
      <c r="B22" s="12" t="s">
        <v>23</v>
      </c>
      <c r="C22" s="6" t="s">
        <v>17</v>
      </c>
      <c r="D22" s="13">
        <v>0</v>
      </c>
    </row>
    <row r="23" spans="1:4" ht="18.75">
      <c r="A23" s="6">
        <v>5</v>
      </c>
      <c r="B23" s="4" t="s">
        <v>24</v>
      </c>
      <c r="C23" s="7" t="s">
        <v>17</v>
      </c>
      <c r="D23" s="8">
        <v>1</v>
      </c>
    </row>
    <row r="24" spans="1:4" ht="18.75">
      <c r="A24" s="7">
        <v>6</v>
      </c>
      <c r="B24" s="4" t="s">
        <v>25</v>
      </c>
      <c r="C24" s="7" t="s">
        <v>19</v>
      </c>
      <c r="D24" s="8">
        <f>D18</f>
        <v>0.1615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56.25">
      <c r="A45" s="7">
        <v>1</v>
      </c>
      <c r="B45" s="17" t="s">
        <v>56</v>
      </c>
      <c r="C45" s="7">
        <f>161.5/1000</f>
        <v>0.1615</v>
      </c>
      <c r="D45" s="7"/>
      <c r="E45" s="7"/>
    </row>
    <row r="46" spans="1:5" ht="18.75">
      <c r="A46" s="19"/>
      <c r="B46" s="19" t="s">
        <v>46</v>
      </c>
      <c r="C46" s="21">
        <f>C45</f>
        <v>0.1615</v>
      </c>
      <c r="D46" s="19"/>
      <c r="E46" s="19"/>
    </row>
    <row r="48" ht="19.5">
      <c r="A48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0">
      <selection activeCell="B46" sqref="B46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57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22">
        <v>0</v>
      </c>
    </row>
    <row r="18" spans="1:4" ht="18.75">
      <c r="A18" s="5">
        <v>2</v>
      </c>
      <c r="B18" s="4" t="s">
        <v>18</v>
      </c>
      <c r="C18" s="7" t="s">
        <v>19</v>
      </c>
      <c r="D18" s="22">
        <v>0</v>
      </c>
    </row>
    <row r="19" spans="1:4" ht="18.75">
      <c r="A19" s="5">
        <v>3</v>
      </c>
      <c r="B19" s="9" t="s">
        <v>20</v>
      </c>
      <c r="C19" s="5"/>
      <c r="D19" s="23"/>
    </row>
    <row r="20" spans="1:4" ht="18.75">
      <c r="A20" s="11"/>
      <c r="B20" s="12" t="s">
        <v>21</v>
      </c>
      <c r="C20" s="6" t="s">
        <v>17</v>
      </c>
      <c r="D20" s="24">
        <v>0</v>
      </c>
    </row>
    <row r="21" spans="1:4" ht="18.75">
      <c r="A21" s="5">
        <v>4</v>
      </c>
      <c r="B21" s="9" t="s">
        <v>22</v>
      </c>
      <c r="C21" s="5"/>
      <c r="D21" s="23"/>
    </row>
    <row r="22" spans="1:4" ht="18.75">
      <c r="A22" s="6"/>
      <c r="B22" s="12" t="s">
        <v>23</v>
      </c>
      <c r="C22" s="6" t="s">
        <v>17</v>
      </c>
      <c r="D22" s="24">
        <v>0</v>
      </c>
    </row>
    <row r="23" spans="1:4" ht="18.75">
      <c r="A23" s="6">
        <v>5</v>
      </c>
      <c r="B23" s="4" t="s">
        <v>24</v>
      </c>
      <c r="C23" s="7" t="s">
        <v>17</v>
      </c>
      <c r="D23" s="22">
        <v>0</v>
      </c>
    </row>
    <row r="24" spans="1:4" ht="18.75">
      <c r="A24" s="7">
        <v>6</v>
      </c>
      <c r="B24" s="4" t="s">
        <v>25</v>
      </c>
      <c r="C24" s="7" t="s">
        <v>19</v>
      </c>
      <c r="D24" s="22">
        <f>D18</f>
        <v>0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8.75">
      <c r="A45" s="7">
        <v>1</v>
      </c>
      <c r="B45" s="25"/>
      <c r="C45" s="7">
        <v>0</v>
      </c>
      <c r="D45" s="7"/>
      <c r="E45" s="7"/>
    </row>
    <row r="46" spans="1:5" ht="18.75">
      <c r="A46" s="19"/>
      <c r="B46" s="19" t="s">
        <v>46</v>
      </c>
      <c r="C46" s="21">
        <f>C45</f>
        <v>0</v>
      </c>
      <c r="D46" s="19"/>
      <c r="E46" s="19"/>
    </row>
    <row r="48" ht="19.5">
      <c r="A48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0">
      <selection activeCell="B46" sqref="B46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58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22">
        <v>0</v>
      </c>
    </row>
    <row r="18" spans="1:4" ht="18.75">
      <c r="A18" s="5">
        <v>2</v>
      </c>
      <c r="B18" s="4" t="s">
        <v>18</v>
      </c>
      <c r="C18" s="7" t="s">
        <v>19</v>
      </c>
      <c r="D18" s="22">
        <v>0</v>
      </c>
    </row>
    <row r="19" spans="1:4" ht="18.75">
      <c r="A19" s="5">
        <v>3</v>
      </c>
      <c r="B19" s="9" t="s">
        <v>20</v>
      </c>
      <c r="C19" s="5"/>
      <c r="D19" s="23"/>
    </row>
    <row r="20" spans="1:4" ht="18.75">
      <c r="A20" s="11"/>
      <c r="B20" s="12" t="s">
        <v>21</v>
      </c>
      <c r="C20" s="6" t="s">
        <v>17</v>
      </c>
      <c r="D20" s="24">
        <v>0</v>
      </c>
    </row>
    <row r="21" spans="1:4" ht="18.75">
      <c r="A21" s="5">
        <v>4</v>
      </c>
      <c r="B21" s="9" t="s">
        <v>22</v>
      </c>
      <c r="C21" s="5"/>
      <c r="D21" s="23"/>
    </row>
    <row r="22" spans="1:4" ht="18.75">
      <c r="A22" s="6"/>
      <c r="B22" s="12" t="s">
        <v>23</v>
      </c>
      <c r="C22" s="6" t="s">
        <v>17</v>
      </c>
      <c r="D22" s="24">
        <v>0</v>
      </c>
    </row>
    <row r="23" spans="1:4" ht="18.75">
      <c r="A23" s="6">
        <v>5</v>
      </c>
      <c r="B23" s="4" t="s">
        <v>24</v>
      </c>
      <c r="C23" s="7" t="s">
        <v>17</v>
      </c>
      <c r="D23" s="22">
        <v>0</v>
      </c>
    </row>
    <row r="24" spans="1:4" ht="18.75">
      <c r="A24" s="7">
        <v>6</v>
      </c>
      <c r="B24" s="4" t="s">
        <v>25</v>
      </c>
      <c r="C24" s="7" t="s">
        <v>19</v>
      </c>
      <c r="D24" s="22">
        <f>D18</f>
        <v>0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8.75">
      <c r="A45" s="7">
        <v>1</v>
      </c>
      <c r="B45" s="25"/>
      <c r="C45" s="7">
        <v>0</v>
      </c>
      <c r="D45" s="7"/>
      <c r="E45" s="7"/>
    </row>
    <row r="46" spans="1:5" ht="18.75">
      <c r="A46" s="19"/>
      <c r="B46" s="19" t="s">
        <v>46</v>
      </c>
      <c r="C46" s="21">
        <f>C45</f>
        <v>0</v>
      </c>
      <c r="D46" s="19"/>
      <c r="E46" s="19"/>
    </row>
    <row r="48" ht="19.5">
      <c r="A48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0">
      <selection activeCell="B46" sqref="B46"/>
    </sheetView>
  </sheetViews>
  <sheetFormatPr defaultColWidth="9.140625" defaultRowHeight="15"/>
  <cols>
    <col min="1" max="1" width="5.140625" style="1" customWidth="1"/>
    <col min="2" max="2" width="73.8515625" style="1" customWidth="1"/>
    <col min="3" max="4" width="30.28125" style="1" customWidth="1"/>
    <col min="5" max="5" width="21.421875" style="1" customWidth="1"/>
    <col min="6" max="16384" width="9.140625" style="1" customWidth="1"/>
  </cols>
  <sheetData>
    <row r="1" ht="18.75">
      <c r="D1" s="2"/>
    </row>
    <row r="2" spans="1:4" ht="18.75">
      <c r="A2" s="88" t="s">
        <v>0</v>
      </c>
      <c r="B2" s="88"/>
      <c r="C2" s="88"/>
      <c r="D2" s="88"/>
    </row>
    <row r="3" spans="1:4" ht="18.75">
      <c r="A3" s="88" t="s">
        <v>48</v>
      </c>
      <c r="B3" s="88"/>
      <c r="C3" s="88"/>
      <c r="D3" s="88"/>
    </row>
    <row r="4" spans="1:4" ht="18.75">
      <c r="A4" s="88" t="s">
        <v>49</v>
      </c>
      <c r="B4" s="88"/>
      <c r="C4" s="88"/>
      <c r="D4" s="88"/>
    </row>
    <row r="5" spans="1:4" ht="18.75">
      <c r="A5" s="88" t="s">
        <v>1</v>
      </c>
      <c r="B5" s="88"/>
      <c r="C5" s="88"/>
      <c r="D5" s="88"/>
    </row>
    <row r="8" spans="1:4" ht="18.75">
      <c r="A8" s="3" t="s">
        <v>2</v>
      </c>
      <c r="B8" s="4"/>
      <c r="C8" s="83" t="s">
        <v>3</v>
      </c>
      <c r="D8" s="84"/>
    </row>
    <row r="9" spans="1:4" ht="18.75">
      <c r="A9" s="3" t="s">
        <v>4</v>
      </c>
      <c r="B9" s="4"/>
      <c r="C9" s="83">
        <v>4028055470</v>
      </c>
      <c r="D9" s="84"/>
    </row>
    <row r="10" spans="1:4" ht="18.75">
      <c r="A10" s="3" t="s">
        <v>5</v>
      </c>
      <c r="B10" s="4"/>
      <c r="C10" s="83" t="s">
        <v>6</v>
      </c>
      <c r="D10" s="84"/>
    </row>
    <row r="11" spans="1:4" ht="18.75">
      <c r="A11" s="77" t="s">
        <v>7</v>
      </c>
      <c r="B11" s="78"/>
      <c r="C11" s="78"/>
      <c r="D11" s="79"/>
    </row>
    <row r="12" spans="1:4" ht="18.75">
      <c r="A12" s="85" t="s">
        <v>8</v>
      </c>
      <c r="B12" s="86"/>
      <c r="C12" s="86"/>
      <c r="D12" s="87"/>
    </row>
    <row r="13" spans="1:4" ht="18.75">
      <c r="A13" s="85" t="s">
        <v>59</v>
      </c>
      <c r="B13" s="86"/>
      <c r="C13" s="86"/>
      <c r="D13" s="87"/>
    </row>
    <row r="14" spans="1:4" ht="18.75">
      <c r="A14" s="80" t="s">
        <v>3</v>
      </c>
      <c r="B14" s="81"/>
      <c r="C14" s="81"/>
      <c r="D14" s="82"/>
    </row>
    <row r="15" spans="1:4" ht="18.75">
      <c r="A15" s="5" t="s">
        <v>10</v>
      </c>
      <c r="B15" s="5" t="s">
        <v>11</v>
      </c>
      <c r="C15" s="5" t="s">
        <v>12</v>
      </c>
      <c r="D15" s="5" t="s">
        <v>13</v>
      </c>
    </row>
    <row r="16" spans="1:4" ht="18.75">
      <c r="A16" s="6" t="s">
        <v>14</v>
      </c>
      <c r="B16" s="6"/>
      <c r="C16" s="6" t="s">
        <v>15</v>
      </c>
      <c r="D16" s="6"/>
    </row>
    <row r="17" spans="1:4" ht="18.75">
      <c r="A17" s="7">
        <v>1</v>
      </c>
      <c r="B17" s="4" t="s">
        <v>16</v>
      </c>
      <c r="C17" s="7" t="s">
        <v>17</v>
      </c>
      <c r="D17" s="22">
        <v>0</v>
      </c>
    </row>
    <row r="18" spans="1:4" ht="18.75">
      <c r="A18" s="5">
        <v>2</v>
      </c>
      <c r="B18" s="4" t="s">
        <v>18</v>
      </c>
      <c r="C18" s="7" t="s">
        <v>19</v>
      </c>
      <c r="D18" s="22">
        <v>0</v>
      </c>
    </row>
    <row r="19" spans="1:4" ht="18.75">
      <c r="A19" s="5">
        <v>3</v>
      </c>
      <c r="B19" s="9" t="s">
        <v>20</v>
      </c>
      <c r="C19" s="5"/>
      <c r="D19" s="23"/>
    </row>
    <row r="20" spans="1:4" ht="18.75">
      <c r="A20" s="11"/>
      <c r="B20" s="12" t="s">
        <v>21</v>
      </c>
      <c r="C20" s="6" t="s">
        <v>17</v>
      </c>
      <c r="D20" s="24">
        <v>0</v>
      </c>
    </row>
    <row r="21" spans="1:4" ht="18.75">
      <c r="A21" s="5">
        <v>4</v>
      </c>
      <c r="B21" s="9" t="s">
        <v>22</v>
      </c>
      <c r="C21" s="5"/>
      <c r="D21" s="23"/>
    </row>
    <row r="22" spans="1:4" ht="18.75">
      <c r="A22" s="6"/>
      <c r="B22" s="12" t="s">
        <v>23</v>
      </c>
      <c r="C22" s="6" t="s">
        <v>17</v>
      </c>
      <c r="D22" s="24">
        <v>0</v>
      </c>
    </row>
    <row r="23" spans="1:4" ht="18.75">
      <c r="A23" s="6">
        <v>5</v>
      </c>
      <c r="B23" s="4" t="s">
        <v>24</v>
      </c>
      <c r="C23" s="7" t="s">
        <v>17</v>
      </c>
      <c r="D23" s="22">
        <v>0</v>
      </c>
    </row>
    <row r="24" spans="1:4" ht="18.75">
      <c r="A24" s="7">
        <v>6</v>
      </c>
      <c r="B24" s="4" t="s">
        <v>25</v>
      </c>
      <c r="C24" s="7" t="s">
        <v>19</v>
      </c>
      <c r="D24" s="22">
        <f>D18</f>
        <v>0</v>
      </c>
    </row>
    <row r="26" ht="18.75">
      <c r="A26" s="1" t="s">
        <v>26</v>
      </c>
    </row>
    <row r="27" ht="18.75">
      <c r="A27" s="1" t="s">
        <v>27</v>
      </c>
    </row>
    <row r="32" spans="1:5" ht="18.75">
      <c r="A32" s="14"/>
      <c r="B32" s="14"/>
      <c r="C32" s="14"/>
      <c r="E32" s="2" t="s">
        <v>28</v>
      </c>
    </row>
    <row r="33" spans="1:4" ht="18.75">
      <c r="A33" s="75" t="s">
        <v>29</v>
      </c>
      <c r="B33" s="75"/>
      <c r="C33" s="75"/>
      <c r="D33" s="75"/>
    </row>
    <row r="34" spans="1:4" ht="18.75">
      <c r="A34" s="75" t="s">
        <v>30</v>
      </c>
      <c r="B34" s="75"/>
      <c r="C34" s="75"/>
      <c r="D34" s="75"/>
    </row>
    <row r="36" spans="1:5" ht="18.75">
      <c r="A36" s="3" t="s">
        <v>2</v>
      </c>
      <c r="B36" s="4"/>
      <c r="C36" s="76" t="s">
        <v>3</v>
      </c>
      <c r="D36" s="76"/>
      <c r="E36" s="76"/>
    </row>
    <row r="37" spans="1:5" ht="18.75">
      <c r="A37" s="3" t="s">
        <v>4</v>
      </c>
      <c r="B37" s="4"/>
      <c r="C37" s="76">
        <v>4028055470</v>
      </c>
      <c r="D37" s="76"/>
      <c r="E37" s="76"/>
    </row>
    <row r="38" spans="1:5" ht="18.75">
      <c r="A38" s="3" t="s">
        <v>5</v>
      </c>
      <c r="B38" s="4"/>
      <c r="C38" s="76" t="str">
        <f>C10</f>
        <v>г.Калуга, ул.Братьев Луканиных, д.1 , пом.22</v>
      </c>
      <c r="D38" s="76"/>
      <c r="E38" s="76"/>
    </row>
    <row r="39" spans="1:5" ht="18.75">
      <c r="A39" s="77" t="s">
        <v>31</v>
      </c>
      <c r="B39" s="78"/>
      <c r="C39" s="78"/>
      <c r="D39" s="78"/>
      <c r="E39" s="79"/>
    </row>
    <row r="40" spans="1:5" ht="18.75">
      <c r="A40" s="80" t="s">
        <v>32</v>
      </c>
      <c r="B40" s="81"/>
      <c r="C40" s="81"/>
      <c r="D40" s="81"/>
      <c r="E40" s="82"/>
    </row>
    <row r="41" spans="1:5" ht="18.75">
      <c r="A41" s="5" t="s">
        <v>10</v>
      </c>
      <c r="B41" s="5" t="s">
        <v>33</v>
      </c>
      <c r="C41" s="5" t="s">
        <v>34</v>
      </c>
      <c r="D41" s="5" t="s">
        <v>35</v>
      </c>
      <c r="E41" s="5" t="s">
        <v>36</v>
      </c>
    </row>
    <row r="42" spans="1:5" ht="18.75">
      <c r="A42" s="15" t="s">
        <v>14</v>
      </c>
      <c r="B42" s="15" t="s">
        <v>37</v>
      </c>
      <c r="C42" s="15" t="s">
        <v>38</v>
      </c>
      <c r="D42" s="15" t="s">
        <v>39</v>
      </c>
      <c r="E42" s="15" t="s">
        <v>40</v>
      </c>
    </row>
    <row r="43" spans="1:5" ht="18.75">
      <c r="A43" s="6"/>
      <c r="B43" s="6"/>
      <c r="C43" s="6" t="s">
        <v>41</v>
      </c>
      <c r="D43" s="6"/>
      <c r="E43" s="6" t="s">
        <v>42</v>
      </c>
    </row>
    <row r="44" spans="1:5" ht="18.75">
      <c r="A44" s="16">
        <v>1</v>
      </c>
      <c r="B44" s="16">
        <v>2</v>
      </c>
      <c r="C44" s="16">
        <v>3</v>
      </c>
      <c r="D44" s="16">
        <v>4</v>
      </c>
      <c r="E44" s="16">
        <v>5</v>
      </c>
    </row>
    <row r="45" spans="1:5" ht="18.75">
      <c r="A45" s="7">
        <v>1</v>
      </c>
      <c r="B45" s="25"/>
      <c r="C45" s="7">
        <v>0</v>
      </c>
      <c r="D45" s="7"/>
      <c r="E45" s="7"/>
    </row>
    <row r="46" spans="1:5" ht="18.75">
      <c r="A46" s="19"/>
      <c r="B46" s="19" t="s">
        <v>46</v>
      </c>
      <c r="C46" s="21">
        <f>C45</f>
        <v>0</v>
      </c>
      <c r="D46" s="19"/>
      <c r="E46" s="19"/>
    </row>
    <row r="48" ht="19.5">
      <c r="A48" s="20" t="s">
        <v>47</v>
      </c>
    </row>
  </sheetData>
  <sheetProtection/>
  <mergeCells count="18">
    <mergeCell ref="A2:D2"/>
    <mergeCell ref="A3:D3"/>
    <mergeCell ref="A4:D4"/>
    <mergeCell ref="A5:D5"/>
    <mergeCell ref="C8:D8"/>
    <mergeCell ref="C9:D9"/>
    <mergeCell ref="C10:D10"/>
    <mergeCell ref="A11:D11"/>
    <mergeCell ref="A12:D12"/>
    <mergeCell ref="A13:D13"/>
    <mergeCell ref="A14:D14"/>
    <mergeCell ref="A33:D33"/>
    <mergeCell ref="A34:D34"/>
    <mergeCell ref="C36:E36"/>
    <mergeCell ref="C37:E37"/>
    <mergeCell ref="C38:E38"/>
    <mergeCell ref="A39:E39"/>
    <mergeCell ref="A40:E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</dc:creator>
  <cp:keywords/>
  <dc:description/>
  <cp:lastModifiedBy>semenova</cp:lastModifiedBy>
  <dcterms:created xsi:type="dcterms:W3CDTF">2021-06-29T07:04:33Z</dcterms:created>
  <dcterms:modified xsi:type="dcterms:W3CDTF">2021-07-01T07:50:00Z</dcterms:modified>
  <cp:category/>
  <cp:version/>
  <cp:contentType/>
  <cp:contentStatus/>
</cp:coreProperties>
</file>