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№1" sheetId="1" r:id="rId1"/>
    <sheet name="приложение №2" sheetId="2" r:id="rId2"/>
    <sheet name="приложение № 5" sheetId="3" r:id="rId3"/>
  </sheets>
  <definedNames/>
  <calcPr fullCalcOnLoad="1"/>
</workbook>
</file>

<file path=xl/sharedStrings.xml><?xml version="1.0" encoding="utf-8"?>
<sst xmlns="http://schemas.openxmlformats.org/spreadsheetml/2006/main" count="310" uniqueCount="240">
  <si>
    <t>Приложение №2</t>
  </si>
  <si>
    <r>
      <t xml:space="preserve">Полное наименование </t>
    </r>
    <r>
      <rPr>
        <b/>
        <u val="single"/>
        <sz val="14"/>
        <color indexed="8"/>
        <rFont val="Times New Roman"/>
        <family val="1"/>
      </rPr>
      <t>Общество с ограниченной ответственностью "СЕТЕВАЯ КОМПАНИЯ"</t>
    </r>
  </si>
  <si>
    <r>
      <t xml:space="preserve">Сокращённое наименование </t>
    </r>
    <r>
      <rPr>
        <b/>
        <u val="single"/>
        <sz val="14"/>
        <color indexed="8"/>
        <rFont val="Times New Roman"/>
        <family val="1"/>
      </rPr>
      <t>ООО "СЕТЕВАЯ КОМПАНИЯ"</t>
    </r>
  </si>
  <si>
    <r>
      <t xml:space="preserve">Место нахождения </t>
    </r>
    <r>
      <rPr>
        <b/>
        <u val="single"/>
        <sz val="14"/>
        <color indexed="8"/>
        <rFont val="Times New Roman"/>
        <family val="1"/>
      </rPr>
      <t>г.Калуга, ул. Верховая</t>
    </r>
  </si>
  <si>
    <r>
      <t xml:space="preserve">ИНН </t>
    </r>
    <r>
      <rPr>
        <b/>
        <u val="single"/>
        <sz val="14"/>
        <color indexed="8"/>
        <rFont val="Times New Roman"/>
        <family val="1"/>
      </rPr>
      <t>4028055470</t>
    </r>
  </si>
  <si>
    <r>
      <t xml:space="preserve">КПП </t>
    </r>
    <r>
      <rPr>
        <b/>
        <u val="single"/>
        <sz val="14"/>
        <color indexed="8"/>
        <rFont val="Times New Roman"/>
        <family val="1"/>
      </rPr>
      <t>402801001</t>
    </r>
  </si>
  <si>
    <r>
      <t xml:space="preserve">Ф.И.О. руководителя </t>
    </r>
    <r>
      <rPr>
        <b/>
        <u val="single"/>
        <sz val="14"/>
        <color indexed="8"/>
        <rFont val="Times New Roman"/>
        <family val="1"/>
      </rPr>
      <t>Блинов Юрий Юрьевич</t>
    </r>
  </si>
  <si>
    <r>
      <t xml:space="preserve">Адрес электронной почты </t>
    </r>
    <r>
      <rPr>
        <b/>
        <u val="single"/>
        <sz val="14"/>
        <color indexed="8"/>
        <rFont val="Times New Roman"/>
        <family val="1"/>
      </rPr>
      <t>pisockaya@aviakor.ru</t>
    </r>
  </si>
  <si>
    <r>
      <t xml:space="preserve">Контактный телефон </t>
    </r>
    <r>
      <rPr>
        <b/>
        <u val="single"/>
        <sz val="14"/>
        <color indexed="8"/>
        <rFont val="Times New Roman"/>
        <family val="1"/>
      </rPr>
      <t>8(4842)203-256</t>
    </r>
  </si>
  <si>
    <r>
      <t xml:space="preserve">Факс </t>
    </r>
    <r>
      <rPr>
        <b/>
        <u val="single"/>
        <sz val="14"/>
        <color indexed="8"/>
        <rFont val="Times New Roman"/>
        <family val="1"/>
      </rPr>
      <t>нет</t>
    </r>
  </si>
  <si>
    <t xml:space="preserve">Наименование </t>
  </si>
  <si>
    <t>измерения</t>
  </si>
  <si>
    <t>Приложение №5</t>
  </si>
  <si>
    <t>Показатели</t>
  </si>
  <si>
    <t>период</t>
  </si>
  <si>
    <t>в том числе:</t>
  </si>
  <si>
    <t>оплата труда</t>
  </si>
  <si>
    <t>организации</t>
  </si>
  <si>
    <t xml:space="preserve"> </t>
  </si>
  <si>
    <t>Приложение №1</t>
  </si>
  <si>
    <t>к предложению о размере цен</t>
  </si>
  <si>
    <t>(тарифов), долгосрочных</t>
  </si>
  <si>
    <t>параметров регулирования</t>
  </si>
  <si>
    <t>ПРЕДЛОЖЕНИЕ</t>
  </si>
  <si>
    <t>о размере цен (тарифов), долгосрочных параметров регулирования</t>
  </si>
  <si>
    <t xml:space="preserve">ООО "СЕТЕВАЯ КОМПАНИЯ" </t>
  </si>
  <si>
    <t>(форма)</t>
  </si>
  <si>
    <t>Раздел 1.Информация об организации</t>
  </si>
  <si>
    <r>
      <t xml:space="preserve">Фактический адрес </t>
    </r>
    <r>
      <rPr>
        <b/>
        <u val="single"/>
        <sz val="14"/>
        <color indexed="8"/>
        <rFont val="Times New Roman"/>
        <family val="1"/>
      </rPr>
      <t>248017, г.Калуга, ул.Азаровская, д.18, офис 124</t>
    </r>
  </si>
  <si>
    <t xml:space="preserve">Раздел 2. Основные показатели деятельности организаций, </t>
  </si>
  <si>
    <t xml:space="preserve">относящихся к субъектам естественных монополий, </t>
  </si>
  <si>
    <t>а также коммерческого оператора оптового рынка</t>
  </si>
  <si>
    <t>электрической энергии (мощности)</t>
  </si>
  <si>
    <t>№ п/п</t>
  </si>
  <si>
    <t>показателей</t>
  </si>
  <si>
    <t>Единица</t>
  </si>
  <si>
    <t xml:space="preserve">показатели за год, </t>
  </si>
  <si>
    <t>предшеструющий</t>
  </si>
  <si>
    <t>базовому периоду</t>
  </si>
  <si>
    <t>Показатели,</t>
  </si>
  <si>
    <t>утверждённые</t>
  </si>
  <si>
    <t>на базовый</t>
  </si>
  <si>
    <t>эффективности</t>
  </si>
  <si>
    <t>деятельности</t>
  </si>
  <si>
    <t xml:space="preserve"> 1.1</t>
  </si>
  <si>
    <t>Выручка</t>
  </si>
  <si>
    <t>тыс.рублей</t>
  </si>
  <si>
    <t xml:space="preserve"> 1.2</t>
  </si>
  <si>
    <t xml:space="preserve">Прибыль (убыток) от </t>
  </si>
  <si>
    <t>продаж</t>
  </si>
  <si>
    <t xml:space="preserve"> 1.3</t>
  </si>
  <si>
    <t>EBITDA (прибыль до</t>
  </si>
  <si>
    <t xml:space="preserve"> процентов, налогов и </t>
  </si>
  <si>
    <t>амортизации)</t>
  </si>
  <si>
    <t xml:space="preserve"> 1.4</t>
  </si>
  <si>
    <t>Чистая прибыль</t>
  </si>
  <si>
    <t>(убыток)</t>
  </si>
  <si>
    <t xml:space="preserve">Показатели </t>
  </si>
  <si>
    <t xml:space="preserve">рентабельности </t>
  </si>
  <si>
    <t xml:space="preserve"> 2.1</t>
  </si>
  <si>
    <t>Рентабельность продаж</t>
  </si>
  <si>
    <t xml:space="preserve">(величина прибыли от </t>
  </si>
  <si>
    <t>продаж в каждом рубле</t>
  </si>
  <si>
    <t>выручки) Нормальное</t>
  </si>
  <si>
    <t xml:space="preserve">значение для данной </t>
  </si>
  <si>
    <t>отрасли от 9 процентов</t>
  </si>
  <si>
    <t>и более</t>
  </si>
  <si>
    <t>процент</t>
  </si>
  <si>
    <t>регулируемых видов</t>
  </si>
  <si>
    <t xml:space="preserve"> 3.1</t>
  </si>
  <si>
    <t>Расчётный объём услуг</t>
  </si>
  <si>
    <t>в части управления</t>
  </si>
  <si>
    <t xml:space="preserve">технологическими </t>
  </si>
  <si>
    <t>МВт</t>
  </si>
  <si>
    <t xml:space="preserve"> 3.2</t>
  </si>
  <si>
    <t xml:space="preserve">Расчётный объём услуг </t>
  </si>
  <si>
    <t>в части обеспечения</t>
  </si>
  <si>
    <t>МВт*ч.</t>
  </si>
  <si>
    <t xml:space="preserve"> 3.3</t>
  </si>
  <si>
    <t>МВт.*ч.</t>
  </si>
  <si>
    <t xml:space="preserve"> 3.4</t>
  </si>
  <si>
    <t>Объём полезного</t>
  </si>
  <si>
    <t xml:space="preserve">отпуска электроэнергии </t>
  </si>
  <si>
    <t xml:space="preserve">населению и </t>
  </si>
  <si>
    <t>приравненным к нему</t>
  </si>
  <si>
    <t>тыс.кВт.*ч.</t>
  </si>
  <si>
    <t xml:space="preserve"> 3.5</t>
  </si>
  <si>
    <t xml:space="preserve">Объём полезного </t>
  </si>
  <si>
    <t>категориям</t>
  </si>
  <si>
    <t xml:space="preserve"> 3.6</t>
  </si>
  <si>
    <t>Норматив потерь</t>
  </si>
  <si>
    <t>электрической энергии</t>
  </si>
  <si>
    <t>(с указанием</t>
  </si>
  <si>
    <t>реквизитов приказа</t>
  </si>
  <si>
    <t>Минэнерго России,</t>
  </si>
  <si>
    <t>которым утверждены</t>
  </si>
  <si>
    <t xml:space="preserve"> 3.7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</si>
  <si>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</si>
  <si>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</si>
  <si>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</si>
  <si>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</si>
  <si>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t>приказа)</t>
  </si>
  <si>
    <t xml:space="preserve"> 3.8</t>
  </si>
  <si>
    <t>Суммарный объём</t>
  </si>
  <si>
    <t xml:space="preserve">производства и </t>
  </si>
  <si>
    <t>потребления</t>
  </si>
  <si>
    <t>участниками оптового</t>
  </si>
  <si>
    <t xml:space="preserve">рынка электрической </t>
  </si>
  <si>
    <t>Необходимая валовая</t>
  </si>
  <si>
    <t xml:space="preserve">выручка по </t>
  </si>
  <si>
    <t xml:space="preserve">регулируемым видам </t>
  </si>
  <si>
    <t>организации - всего</t>
  </si>
  <si>
    <t xml:space="preserve"> 4.1</t>
  </si>
  <si>
    <t xml:space="preserve">Расходы, связанные с </t>
  </si>
  <si>
    <t xml:space="preserve">производством и </t>
  </si>
  <si>
    <t>подконтрольные</t>
  </si>
  <si>
    <t>ремонт основных</t>
  </si>
  <si>
    <t>фондов</t>
  </si>
  <si>
    <t>материальные затраты</t>
  </si>
  <si>
    <t xml:space="preserve"> 4.2</t>
  </si>
  <si>
    <t xml:space="preserve">Расходы, за </t>
  </si>
  <si>
    <t>исключением указанных</t>
  </si>
  <si>
    <t xml:space="preserve">неподконтрольные </t>
  </si>
  <si>
    <t xml:space="preserve"> 4.3</t>
  </si>
  <si>
    <t xml:space="preserve">Выпадающие, </t>
  </si>
  <si>
    <t>излишние доходы</t>
  </si>
  <si>
    <t>(расходы) прошлых лет</t>
  </si>
  <si>
    <t xml:space="preserve"> 4.4</t>
  </si>
  <si>
    <t xml:space="preserve">Инвестиции, </t>
  </si>
  <si>
    <t xml:space="preserve">осуществляемые за </t>
  </si>
  <si>
    <t>счёт тарифных</t>
  </si>
  <si>
    <t>источников</t>
  </si>
  <si>
    <t xml:space="preserve"> 4.4.1</t>
  </si>
  <si>
    <t xml:space="preserve">Реквизиты </t>
  </si>
  <si>
    <t>инвестиционной</t>
  </si>
  <si>
    <t>программы (кем</t>
  </si>
  <si>
    <t>утверждена, дата</t>
  </si>
  <si>
    <t>Справочно:</t>
  </si>
  <si>
    <t>Объём условных</t>
  </si>
  <si>
    <t>у.е.</t>
  </si>
  <si>
    <t>Операционные расходы</t>
  </si>
  <si>
    <t>на условную единицу</t>
  </si>
  <si>
    <t>(у.е.)</t>
  </si>
  <si>
    <t>численности персонала</t>
  </si>
  <si>
    <t>и фонда оплаты труда</t>
  </si>
  <si>
    <t>по регулируемым видам</t>
  </si>
  <si>
    <t xml:space="preserve"> 5.1</t>
  </si>
  <si>
    <t>Среднесписочная</t>
  </si>
  <si>
    <t>численность персонала</t>
  </si>
  <si>
    <t>человек</t>
  </si>
  <si>
    <t xml:space="preserve"> 5.2</t>
  </si>
  <si>
    <t xml:space="preserve">Среднемесячная </t>
  </si>
  <si>
    <t>на человека</t>
  </si>
  <si>
    <t xml:space="preserve">заработная плата на </t>
  </si>
  <si>
    <t>одного работника</t>
  </si>
  <si>
    <t xml:space="preserve"> 5.3</t>
  </si>
  <si>
    <t>Реквизиты отраслевого</t>
  </si>
  <si>
    <t>тарифного соглашения</t>
  </si>
  <si>
    <t xml:space="preserve">(дата утверждения, </t>
  </si>
  <si>
    <t>срок действия)</t>
  </si>
  <si>
    <t>Уставный капитал</t>
  </si>
  <si>
    <t>(складочный капитал,</t>
  </si>
  <si>
    <t>уставный фонд, вклады</t>
  </si>
  <si>
    <t>товарищей)</t>
  </si>
  <si>
    <t>Анализ финансовой</t>
  </si>
  <si>
    <t>устойчивости по</t>
  </si>
  <si>
    <t>величине излишка</t>
  </si>
  <si>
    <t>(недостатка)</t>
  </si>
  <si>
    <t>собственных оборотных</t>
  </si>
  <si>
    <t>средств</t>
  </si>
  <si>
    <t>&lt;1&gt; Базовый период - год, предшествующий расчётному периоду регулирования.</t>
  </si>
  <si>
    <t>режимами &lt;2&gt;</t>
  </si>
  <si>
    <t>надёжности &lt;2&gt;</t>
  </si>
  <si>
    <t>Заявленная мощность&lt;3&gt;</t>
  </si>
  <si>
    <t xml:space="preserve"> -всего &lt;3&gt;</t>
  </si>
  <si>
    <t>потребителей &lt;3&gt;</t>
  </si>
  <si>
    <t>нормативы) &lt;3&gt;</t>
  </si>
  <si>
    <t>приказа) &lt;3&gt;</t>
  </si>
  <si>
    <t>энергии &lt;4&gt;</t>
  </si>
  <si>
    <t>реализацией &lt;2&gt;, &lt;4&gt;;</t>
  </si>
  <si>
    <t xml:space="preserve">расходы &lt;3&gt; - всего </t>
  </si>
  <si>
    <t>в подпункте 4.1 &lt;2&gt;, &lt;4&gt;;</t>
  </si>
  <si>
    <t>расходы &lt;3&gt; - всего &lt;3&gt;</t>
  </si>
  <si>
    <t>единиц &lt;3&gt;</t>
  </si>
  <si>
    <t xml:space="preserve">&lt;2&gt; Заполняются организацией, осуществляющей оперативно-диспетчерское </t>
  </si>
  <si>
    <t>управление в электроэнергетике</t>
  </si>
  <si>
    <t xml:space="preserve">&lt;3 &gt;Заполняются сетевыми организациями, осуществляющими передачу </t>
  </si>
  <si>
    <t>электрической энергии (мощности) по электрическим сетям.</t>
  </si>
  <si>
    <t xml:space="preserve">&lt;4&gt; Заполняются коммерческим оператором оптового рынка электрической </t>
  </si>
  <si>
    <t xml:space="preserve"> энергии (мощности)</t>
  </si>
  <si>
    <t xml:space="preserve">Раздел 3. Цены (тарифы) по регулируемым видам </t>
  </si>
  <si>
    <t>деятельности организации</t>
  </si>
  <si>
    <t>Фактические</t>
  </si>
  <si>
    <t>показатели за год,</t>
  </si>
  <si>
    <t>предшествующий</t>
  </si>
  <si>
    <t xml:space="preserve">1-е </t>
  </si>
  <si>
    <t>полугодие</t>
  </si>
  <si>
    <t>2-е</t>
  </si>
  <si>
    <t>утверждённые на</t>
  </si>
  <si>
    <t>базовый период &lt;*&gt;</t>
  </si>
  <si>
    <t>Предложения</t>
  </si>
  <si>
    <t>Предложения на</t>
  </si>
  <si>
    <t>расчётный период</t>
  </si>
  <si>
    <t>регулирования</t>
  </si>
  <si>
    <t>Для организаций,</t>
  </si>
  <si>
    <t xml:space="preserve">относящихся к </t>
  </si>
  <si>
    <t xml:space="preserve">субъектам </t>
  </si>
  <si>
    <t xml:space="preserve">естественных </t>
  </si>
  <si>
    <t>монополий</t>
  </si>
  <si>
    <t xml:space="preserve">услуги по передаче </t>
  </si>
  <si>
    <t>(мощности)</t>
  </si>
  <si>
    <t>двухставочный тариф</t>
  </si>
  <si>
    <t xml:space="preserve">ставка на оплату </t>
  </si>
  <si>
    <t xml:space="preserve">ставка на содержание </t>
  </si>
  <si>
    <t>сетей</t>
  </si>
  <si>
    <t>руб./МВт в</t>
  </si>
  <si>
    <t>мес.</t>
  </si>
  <si>
    <t xml:space="preserve">технологического </t>
  </si>
  <si>
    <t>расхода (потерь)</t>
  </si>
  <si>
    <t>руб./МВт.*ч.</t>
  </si>
  <si>
    <t xml:space="preserve">одноставочный тариф </t>
  </si>
  <si>
    <t>&lt;*&gt;Базовый период - год, предшествующий расчётному периоду регулирования</t>
  </si>
  <si>
    <t xml:space="preserve">на расчётный </t>
  </si>
  <si>
    <t xml:space="preserve">Минэнерго России от 28.11.2014 № 882 «Нормативы технологических потерь электрической энергии при ее передаче 
по электрическим сетям на 2015 год»
</t>
  </si>
  <si>
    <t>Отсутствует</t>
  </si>
  <si>
    <t>период  &lt;1&gt;</t>
  </si>
  <si>
    <t xml:space="preserve"> -</t>
  </si>
  <si>
    <t>-</t>
  </si>
  <si>
    <t>Фактические *</t>
  </si>
  <si>
    <t xml:space="preserve">*Фактические показатели за  2015г.  - расходы за 12 месяцев, а доходы за 4 месяца, с момента </t>
  </si>
  <si>
    <t>осуществления деятельности.</t>
  </si>
  <si>
    <t>нет программы</t>
  </si>
  <si>
    <t>от 22.04.2016г.</t>
  </si>
  <si>
    <t xml:space="preserve">приказ № 1к </t>
  </si>
  <si>
    <t>2016 год</t>
  </si>
  <si>
    <t>2017 год</t>
  </si>
  <si>
    <t>2015г.</t>
  </si>
  <si>
    <t>2016г.</t>
  </si>
  <si>
    <t>2017г.</t>
  </si>
  <si>
    <t>(вид цены (тарифа)) на 2017год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</si>
</sst>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41" fillId="0" borderId="17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23" xfId="0" applyFont="1" applyBorder="1" applyAlignment="1">
      <alignment/>
    </xf>
    <xf numFmtId="16" fontId="41" fillId="0" borderId="12" xfId="0" applyNumberFormat="1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14" fontId="41" fillId="0" borderId="17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6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173" fontId="41" fillId="0" borderId="15" xfId="0" applyNumberFormat="1" applyFont="1" applyBorder="1" applyAlignment="1">
      <alignment/>
    </xf>
    <xf numFmtId="2" fontId="41" fillId="0" borderId="16" xfId="0" applyNumberFormat="1" applyFont="1" applyBorder="1" applyAlignment="1">
      <alignment horizontal="center"/>
    </xf>
    <xf numFmtId="2" fontId="41" fillId="0" borderId="15" xfId="0" applyNumberFormat="1" applyFont="1" applyBorder="1" applyAlignment="1">
      <alignment horizontal="center"/>
    </xf>
    <xf numFmtId="178" fontId="41" fillId="0" borderId="23" xfId="0" applyNumberFormat="1" applyFont="1" applyBorder="1" applyAlignment="1">
      <alignment horizontal="center"/>
    </xf>
    <xf numFmtId="178" fontId="41" fillId="0" borderId="21" xfId="0" applyNumberFormat="1" applyFont="1" applyFill="1" applyBorder="1" applyAlignment="1">
      <alignment horizontal="center"/>
    </xf>
    <xf numFmtId="173" fontId="41" fillId="0" borderId="15" xfId="0" applyNumberFormat="1" applyFont="1" applyBorder="1" applyAlignment="1">
      <alignment horizontal="center"/>
    </xf>
    <xf numFmtId="178" fontId="41" fillId="0" borderId="16" xfId="0" applyNumberFormat="1" applyFont="1" applyBorder="1" applyAlignment="1">
      <alignment horizontal="center"/>
    </xf>
    <xf numFmtId="173" fontId="41" fillId="0" borderId="10" xfId="0" applyNumberFormat="1" applyFont="1" applyBorder="1" applyAlignment="1">
      <alignment horizontal="center"/>
    </xf>
    <xf numFmtId="173" fontId="41" fillId="0" borderId="13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1" fillId="0" borderId="18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178" fontId="41" fillId="0" borderId="2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41" fillId="0" borderId="20" xfId="0" applyNumberFormat="1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2" fontId="41" fillId="0" borderId="15" xfId="0" applyNumberFormat="1" applyFont="1" applyFill="1" applyBorder="1" applyAlignment="1">
      <alignment horizontal="center"/>
    </xf>
    <xf numFmtId="0" fontId="41" fillId="0" borderId="21" xfId="0" applyFont="1" applyBorder="1" applyAlignment="1">
      <alignment horizontal="center"/>
    </xf>
    <xf numFmtId="173" fontId="41" fillId="0" borderId="16" xfId="0" applyNumberFormat="1" applyFont="1" applyBorder="1" applyAlignment="1">
      <alignment horizontal="center"/>
    </xf>
    <xf numFmtId="173" fontId="41" fillId="0" borderId="15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45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3">
      <selection activeCell="A22" sqref="A22"/>
    </sheetView>
  </sheetViews>
  <sheetFormatPr defaultColWidth="9.140625" defaultRowHeight="15"/>
  <cols>
    <col min="1" max="16384" width="9.140625" style="1" customWidth="1"/>
  </cols>
  <sheetData>
    <row r="1" spans="12:13" ht="18.75">
      <c r="L1" s="93" t="s">
        <v>26</v>
      </c>
      <c r="M1" s="93"/>
    </row>
    <row r="3" spans="1:13" ht="18.75">
      <c r="A3" s="94" t="s">
        <v>23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8.75">
      <c r="A4" s="94" t="s">
        <v>24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8.75">
      <c r="A5" s="94" t="s">
        <v>239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ht="18.75">
      <c r="A6" s="94" t="s">
        <v>25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8.75">
      <c r="A8" s="19"/>
      <c r="B8" s="19"/>
      <c r="C8" s="19"/>
      <c r="D8" s="19"/>
      <c r="E8" s="19"/>
      <c r="F8" s="19"/>
      <c r="G8" s="19"/>
      <c r="H8" s="19"/>
      <c r="I8" s="19"/>
      <c r="K8" s="93" t="s">
        <v>19</v>
      </c>
      <c r="L8" s="93"/>
      <c r="M8" s="93"/>
    </row>
    <row r="9" spans="1:13" ht="18.75">
      <c r="A9" s="19"/>
      <c r="B9" s="19"/>
      <c r="C9" s="19"/>
      <c r="D9" s="19"/>
      <c r="E9" s="19"/>
      <c r="F9" s="19"/>
      <c r="G9" s="19"/>
      <c r="H9" s="19"/>
      <c r="I9" s="19"/>
      <c r="J9" s="93" t="s">
        <v>20</v>
      </c>
      <c r="K9" s="93"/>
      <c r="L9" s="93"/>
      <c r="M9" s="93"/>
    </row>
    <row r="10" spans="1:13" ht="18.75">
      <c r="A10" s="19"/>
      <c r="B10" s="19"/>
      <c r="C10" s="19"/>
      <c r="D10" s="19"/>
      <c r="E10" s="19"/>
      <c r="F10" s="19"/>
      <c r="G10" s="19"/>
      <c r="H10" s="19"/>
      <c r="I10" s="19"/>
      <c r="J10" s="93" t="s">
        <v>21</v>
      </c>
      <c r="K10" s="93"/>
      <c r="L10" s="93"/>
      <c r="M10" s="93"/>
    </row>
    <row r="11" spans="1:13" ht="18.75">
      <c r="A11" s="19"/>
      <c r="B11" s="19"/>
      <c r="C11" s="19"/>
      <c r="D11" s="19"/>
      <c r="E11" s="19"/>
      <c r="F11" s="19"/>
      <c r="G11" s="19"/>
      <c r="H11" s="19"/>
      <c r="I11" s="19"/>
      <c r="J11" s="93" t="s">
        <v>22</v>
      </c>
      <c r="K11" s="93"/>
      <c r="L11" s="93"/>
      <c r="M11" s="93"/>
    </row>
    <row r="12" spans="1:13" ht="18.75">
      <c r="A12" s="19"/>
      <c r="B12" s="19"/>
      <c r="C12" s="19"/>
      <c r="D12" s="19"/>
      <c r="E12" s="19"/>
      <c r="F12" s="19"/>
      <c r="G12" s="19"/>
      <c r="H12" s="19"/>
      <c r="I12" s="19"/>
      <c r="J12" s="23"/>
      <c r="K12" s="23"/>
      <c r="L12" s="23"/>
      <c r="M12" s="23"/>
    </row>
    <row r="13" spans="1:13" ht="18.75">
      <c r="A13" s="94" t="s">
        <v>27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5" ht="18.75">
      <c r="A15" s="1" t="s">
        <v>1</v>
      </c>
    </row>
    <row r="16" ht="18.75">
      <c r="A16" s="1" t="s">
        <v>2</v>
      </c>
    </row>
    <row r="17" ht="18.75">
      <c r="A17" s="1" t="s">
        <v>3</v>
      </c>
    </row>
    <row r="18" ht="18.75">
      <c r="A18" s="1" t="s">
        <v>28</v>
      </c>
    </row>
    <row r="19" ht="18.75">
      <c r="A19" s="1" t="s">
        <v>4</v>
      </c>
    </row>
    <row r="20" ht="18.75">
      <c r="A20" s="1" t="s">
        <v>5</v>
      </c>
    </row>
    <row r="21" ht="18.75">
      <c r="A21" s="1" t="s">
        <v>6</v>
      </c>
    </row>
    <row r="22" ht="18.75">
      <c r="A22" s="1" t="s">
        <v>7</v>
      </c>
    </row>
    <row r="23" ht="18.75">
      <c r="A23" s="1" t="s">
        <v>8</v>
      </c>
    </row>
    <row r="24" ht="18.75">
      <c r="A24" s="1" t="s">
        <v>9</v>
      </c>
    </row>
  </sheetData>
  <sheetProtection/>
  <mergeCells count="10">
    <mergeCell ref="K8:M8"/>
    <mergeCell ref="A5:M5"/>
    <mergeCell ref="L1:M1"/>
    <mergeCell ref="A13:M13"/>
    <mergeCell ref="A3:M3"/>
    <mergeCell ref="A4:M4"/>
    <mergeCell ref="A6:M6"/>
    <mergeCell ref="J9:M9"/>
    <mergeCell ref="J10:M10"/>
    <mergeCell ref="J11:M11"/>
  </mergeCells>
  <printOptions/>
  <pageMargins left="1.299212598425197" right="0.1968503937007874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zoomScale="80" zoomScaleNormal="80" zoomScalePageLayoutView="0" workbookViewId="0" topLeftCell="A1">
      <selection activeCell="M17" sqref="M17"/>
    </sheetView>
  </sheetViews>
  <sheetFormatPr defaultColWidth="9.140625" defaultRowHeight="15"/>
  <cols>
    <col min="1" max="1" width="8.28125" style="1" customWidth="1"/>
    <col min="2" max="2" width="31.28125" style="1" customWidth="1"/>
    <col min="3" max="3" width="15.57421875" style="1" customWidth="1"/>
    <col min="4" max="4" width="24.140625" style="1" customWidth="1"/>
    <col min="5" max="5" width="20.140625" style="1" customWidth="1"/>
    <col min="6" max="6" width="21.57421875" style="1" customWidth="1"/>
    <col min="7" max="16384" width="9.140625" style="1" customWidth="1"/>
  </cols>
  <sheetData>
    <row r="1" spans="4:6" ht="18.75">
      <c r="D1" s="93" t="s">
        <v>0</v>
      </c>
      <c r="E1" s="93"/>
      <c r="F1" s="93"/>
    </row>
    <row r="2" spans="4:7" ht="18.75">
      <c r="D2" s="93" t="s">
        <v>20</v>
      </c>
      <c r="E2" s="93"/>
      <c r="F2" s="93"/>
      <c r="G2" s="16"/>
    </row>
    <row r="3" spans="4:7" ht="18.75">
      <c r="D3" s="93" t="s">
        <v>21</v>
      </c>
      <c r="E3" s="93"/>
      <c r="F3" s="93"/>
      <c r="G3" s="16"/>
    </row>
    <row r="4" spans="4:7" ht="18.75">
      <c r="D4" s="93" t="s">
        <v>22</v>
      </c>
      <c r="E4" s="93"/>
      <c r="F4" s="93"/>
      <c r="G4" s="16"/>
    </row>
    <row r="5" spans="4:5" ht="18.75">
      <c r="D5" s="23"/>
      <c r="E5" s="23"/>
    </row>
    <row r="6" spans="1:6" ht="18.75">
      <c r="A6" s="94" t="s">
        <v>29</v>
      </c>
      <c r="B6" s="94"/>
      <c r="C6" s="94"/>
      <c r="D6" s="94"/>
      <c r="E6" s="94"/>
      <c r="F6" s="94"/>
    </row>
    <row r="7" spans="1:6" ht="18.75">
      <c r="A7" s="94" t="s">
        <v>30</v>
      </c>
      <c r="B7" s="94"/>
      <c r="C7" s="94"/>
      <c r="D7" s="94"/>
      <c r="E7" s="94"/>
      <c r="F7" s="94"/>
    </row>
    <row r="8" spans="1:6" ht="18.75">
      <c r="A8" s="94" t="s">
        <v>31</v>
      </c>
      <c r="B8" s="94"/>
      <c r="C8" s="94"/>
      <c r="D8" s="94"/>
      <c r="E8" s="94"/>
      <c r="F8" s="94"/>
    </row>
    <row r="9" spans="1:6" ht="18.75">
      <c r="A9" s="94" t="s">
        <v>32</v>
      </c>
      <c r="B9" s="94"/>
      <c r="C9" s="94"/>
      <c r="D9" s="94"/>
      <c r="E9" s="94"/>
      <c r="F9" s="94"/>
    </row>
    <row r="11" spans="1:6" ht="18.75">
      <c r="A11" s="35" t="s">
        <v>33</v>
      </c>
      <c r="B11" s="36" t="s">
        <v>10</v>
      </c>
      <c r="C11" s="35" t="s">
        <v>35</v>
      </c>
      <c r="D11" s="36" t="s">
        <v>228</v>
      </c>
      <c r="E11" s="35" t="s">
        <v>39</v>
      </c>
      <c r="F11" s="35" t="s">
        <v>200</v>
      </c>
    </row>
    <row r="12" spans="1:6" ht="18.75">
      <c r="A12" s="37"/>
      <c r="B12" s="38" t="s">
        <v>34</v>
      </c>
      <c r="C12" s="37" t="s">
        <v>11</v>
      </c>
      <c r="D12" s="38" t="s">
        <v>36</v>
      </c>
      <c r="E12" s="37" t="s">
        <v>40</v>
      </c>
      <c r="F12" s="37" t="s">
        <v>222</v>
      </c>
    </row>
    <row r="13" spans="1:6" ht="18.75">
      <c r="A13" s="37"/>
      <c r="B13" s="38"/>
      <c r="C13" s="37"/>
      <c r="D13" s="38" t="s">
        <v>37</v>
      </c>
      <c r="E13" s="37" t="s">
        <v>41</v>
      </c>
      <c r="F13" s="37" t="s">
        <v>14</v>
      </c>
    </row>
    <row r="14" spans="1:6" ht="18.75">
      <c r="A14" s="37"/>
      <c r="B14" s="38"/>
      <c r="C14" s="37"/>
      <c r="D14" s="38" t="s">
        <v>38</v>
      </c>
      <c r="E14" s="37" t="s">
        <v>225</v>
      </c>
      <c r="F14" s="37" t="s">
        <v>203</v>
      </c>
    </row>
    <row r="15" spans="1:6" ht="18.75">
      <c r="A15" s="37"/>
      <c r="B15" s="38"/>
      <c r="C15" s="37"/>
      <c r="D15" s="38" t="s">
        <v>236</v>
      </c>
      <c r="E15" s="37" t="s">
        <v>237</v>
      </c>
      <c r="F15" s="37" t="s">
        <v>238</v>
      </c>
    </row>
    <row r="16" spans="1:6" ht="18.75">
      <c r="A16" s="39">
        <v>1</v>
      </c>
      <c r="B16" s="39">
        <v>2</v>
      </c>
      <c r="C16" s="39">
        <v>3</v>
      </c>
      <c r="D16" s="39">
        <v>4</v>
      </c>
      <c r="E16" s="39">
        <v>5</v>
      </c>
      <c r="F16" s="39">
        <v>6</v>
      </c>
    </row>
    <row r="17" spans="1:6" ht="18.75">
      <c r="A17" s="24">
        <v>1</v>
      </c>
      <c r="B17" s="8" t="s">
        <v>13</v>
      </c>
      <c r="C17" s="3"/>
      <c r="D17" s="8"/>
      <c r="E17" s="12"/>
      <c r="F17" s="8"/>
    </row>
    <row r="18" spans="1:6" ht="18.75">
      <c r="A18" s="22"/>
      <c r="B18" s="8" t="s">
        <v>42</v>
      </c>
      <c r="C18" s="3"/>
      <c r="D18" s="8"/>
      <c r="E18" s="12"/>
      <c r="F18" s="8"/>
    </row>
    <row r="19" spans="1:6" ht="18.75">
      <c r="A19" s="22"/>
      <c r="B19" s="8" t="s">
        <v>43</v>
      </c>
      <c r="C19" s="3"/>
      <c r="D19" s="8"/>
      <c r="E19" s="12"/>
      <c r="F19" s="8"/>
    </row>
    <row r="20" spans="1:6" ht="18.75">
      <c r="A20" s="21"/>
      <c r="B20" s="9" t="s">
        <v>17</v>
      </c>
      <c r="C20" s="15"/>
      <c r="D20" s="43"/>
      <c r="E20" s="54"/>
      <c r="F20" s="9"/>
    </row>
    <row r="21" spans="1:6" ht="18.75">
      <c r="A21" s="18" t="s">
        <v>44</v>
      </c>
      <c r="B21" s="31" t="s">
        <v>45</v>
      </c>
      <c r="C21" s="33" t="s">
        <v>46</v>
      </c>
      <c r="D21" s="33">
        <v>7019.32</v>
      </c>
      <c r="E21" s="85">
        <f>6277.39+737.28</f>
        <v>7014.67</v>
      </c>
      <c r="F21" s="33">
        <f>15442.67+F23</f>
        <v>16543.47</v>
      </c>
    </row>
    <row r="22" spans="1:6" ht="18.75">
      <c r="A22" s="32" t="s">
        <v>47</v>
      </c>
      <c r="B22" s="30" t="s">
        <v>48</v>
      </c>
      <c r="C22" s="2"/>
      <c r="D22" s="72"/>
      <c r="E22" s="2"/>
      <c r="F22" s="73"/>
    </row>
    <row r="23" spans="1:6" ht="18.75">
      <c r="A23" s="21"/>
      <c r="B23" s="9" t="s">
        <v>49</v>
      </c>
      <c r="C23" s="15" t="s">
        <v>46</v>
      </c>
      <c r="D23" s="27">
        <v>-3489.37</v>
      </c>
      <c r="E23" s="86">
        <v>737.28</v>
      </c>
      <c r="F23" s="71">
        <v>1100.8</v>
      </c>
    </row>
    <row r="24" spans="1:6" ht="18.75">
      <c r="A24" s="20" t="s">
        <v>50</v>
      </c>
      <c r="B24" s="30" t="s">
        <v>51</v>
      </c>
      <c r="C24" s="2"/>
      <c r="D24" s="2"/>
      <c r="E24" s="70"/>
      <c r="F24" s="2"/>
    </row>
    <row r="25" spans="1:6" ht="18.75">
      <c r="A25" s="22"/>
      <c r="B25" s="8" t="s">
        <v>52</v>
      </c>
      <c r="C25" s="3"/>
      <c r="D25" s="3"/>
      <c r="E25" s="70"/>
      <c r="F25" s="3"/>
    </row>
    <row r="26" spans="1:6" ht="18.75">
      <c r="A26" s="21"/>
      <c r="B26" s="9" t="s">
        <v>53</v>
      </c>
      <c r="C26" s="15" t="s">
        <v>46</v>
      </c>
      <c r="D26" s="15">
        <f>-3489.37</f>
        <v>-3489.37</v>
      </c>
      <c r="E26" s="87">
        <f>E23</f>
        <v>737.28</v>
      </c>
      <c r="F26" s="50">
        <f>F23</f>
        <v>1100.8</v>
      </c>
    </row>
    <row r="27" spans="1:6" ht="18.75">
      <c r="A27" s="20" t="s">
        <v>54</v>
      </c>
      <c r="B27" s="30" t="s">
        <v>55</v>
      </c>
      <c r="C27" s="2"/>
      <c r="D27" s="2"/>
      <c r="E27" s="73"/>
      <c r="F27" s="2"/>
    </row>
    <row r="28" spans="1:6" ht="18.75">
      <c r="A28" s="21"/>
      <c r="B28" s="9" t="s">
        <v>56</v>
      </c>
      <c r="C28" s="15" t="s">
        <v>46</v>
      </c>
      <c r="D28" s="15">
        <f>D26</f>
        <v>-3489.37</v>
      </c>
      <c r="E28" s="59">
        <f>E26-560.71-30.02</f>
        <v>146.54999999999993</v>
      </c>
      <c r="F28" s="15">
        <f>F26-925.95</f>
        <v>174.8499999999999</v>
      </c>
    </row>
    <row r="29" spans="1:6" ht="18.75">
      <c r="A29" s="26">
        <v>2</v>
      </c>
      <c r="B29" s="30" t="s">
        <v>57</v>
      </c>
      <c r="C29" s="2"/>
      <c r="D29" s="30"/>
      <c r="E29" s="13"/>
      <c r="F29" s="30"/>
    </row>
    <row r="30" spans="1:6" ht="18.75">
      <c r="A30" s="24"/>
      <c r="B30" s="8" t="s">
        <v>58</v>
      </c>
      <c r="C30" s="3"/>
      <c r="D30" s="8"/>
      <c r="E30" s="10"/>
      <c r="F30" s="8"/>
    </row>
    <row r="31" spans="1:6" ht="18.75">
      <c r="A31" s="27"/>
      <c r="B31" s="9" t="s">
        <v>17</v>
      </c>
      <c r="C31" s="15"/>
      <c r="D31" s="55">
        <f>D38</f>
        <v>-49.71094066091872</v>
      </c>
      <c r="E31" s="69">
        <f>E38</f>
        <v>2.089193076794773</v>
      </c>
      <c r="F31" s="55">
        <f>F38</f>
        <v>1.0569124857118846</v>
      </c>
    </row>
    <row r="32" spans="1:6" ht="18.75">
      <c r="A32" s="20" t="s">
        <v>59</v>
      </c>
      <c r="B32" s="30" t="s">
        <v>60</v>
      </c>
      <c r="C32" s="2"/>
      <c r="D32" s="30"/>
      <c r="E32" s="5"/>
      <c r="F32" s="30"/>
    </row>
    <row r="33" spans="1:6" ht="18.75">
      <c r="A33" s="22"/>
      <c r="B33" s="8" t="s">
        <v>61</v>
      </c>
      <c r="C33" s="3"/>
      <c r="D33" s="8"/>
      <c r="E33" s="12"/>
      <c r="F33" s="8"/>
    </row>
    <row r="34" spans="1:6" ht="18.75">
      <c r="A34" s="22"/>
      <c r="B34" s="8" t="s">
        <v>62</v>
      </c>
      <c r="C34" s="3"/>
      <c r="D34" s="8"/>
      <c r="E34" s="12"/>
      <c r="F34" s="8"/>
    </row>
    <row r="35" spans="1:6" ht="18.75">
      <c r="A35" s="22"/>
      <c r="B35" s="8" t="s">
        <v>63</v>
      </c>
      <c r="C35" s="3"/>
      <c r="D35" s="8"/>
      <c r="E35" s="12"/>
      <c r="F35" s="8"/>
    </row>
    <row r="36" spans="1:6" ht="18.75">
      <c r="A36" s="22"/>
      <c r="B36" s="8" t="s">
        <v>64</v>
      </c>
      <c r="C36" s="3"/>
      <c r="D36" s="8"/>
      <c r="E36" s="12"/>
      <c r="F36" s="8"/>
    </row>
    <row r="37" spans="1:6" ht="18.75">
      <c r="A37" s="22"/>
      <c r="B37" s="8" t="s">
        <v>65</v>
      </c>
      <c r="C37" s="3"/>
      <c r="D37" s="8"/>
      <c r="E37" s="12"/>
      <c r="F37" s="8"/>
    </row>
    <row r="38" spans="1:6" ht="18.75">
      <c r="A38" s="21"/>
      <c r="B38" s="9" t="s">
        <v>66</v>
      </c>
      <c r="C38" s="15" t="s">
        <v>67</v>
      </c>
      <c r="D38" s="55">
        <f>((D28/D21)*100)</f>
        <v>-49.71094066091872</v>
      </c>
      <c r="E38" s="55">
        <f>((E28/E21)*100)</f>
        <v>2.089193076794773</v>
      </c>
      <c r="F38" s="55">
        <f>((F28/F21)*100)</f>
        <v>1.0569124857118846</v>
      </c>
    </row>
    <row r="39" spans="1:6" ht="18.75">
      <c r="A39" s="20">
        <v>3</v>
      </c>
      <c r="B39" s="30" t="s">
        <v>13</v>
      </c>
      <c r="C39" s="2"/>
      <c r="D39" s="30"/>
      <c r="E39" s="5"/>
      <c r="F39" s="30"/>
    </row>
    <row r="40" spans="1:6" ht="18.75">
      <c r="A40" s="22"/>
      <c r="B40" s="8" t="s">
        <v>68</v>
      </c>
      <c r="C40" s="3"/>
      <c r="D40" s="8"/>
      <c r="E40" s="12"/>
      <c r="F40" s="8"/>
    </row>
    <row r="41" spans="1:6" ht="18.75">
      <c r="A41" s="22"/>
      <c r="B41" s="8" t="s">
        <v>43</v>
      </c>
      <c r="C41" s="3"/>
      <c r="D41" s="8"/>
      <c r="E41" s="12"/>
      <c r="F41" s="8"/>
    </row>
    <row r="42" spans="1:6" ht="18.75">
      <c r="A42" s="21"/>
      <c r="B42" s="9" t="s">
        <v>17</v>
      </c>
      <c r="C42" s="15"/>
      <c r="D42" s="55"/>
      <c r="E42" s="56"/>
      <c r="F42" s="55"/>
    </row>
    <row r="43" spans="1:6" ht="18.75">
      <c r="A43" s="20" t="s">
        <v>69</v>
      </c>
      <c r="B43" s="30" t="s">
        <v>70</v>
      </c>
      <c r="C43" s="2"/>
      <c r="D43" s="30"/>
      <c r="E43" s="5"/>
      <c r="F43" s="30"/>
    </row>
    <row r="44" spans="1:6" ht="18.75">
      <c r="A44" s="22"/>
      <c r="B44" s="8" t="s">
        <v>71</v>
      </c>
      <c r="C44" s="3"/>
      <c r="D44" s="8"/>
      <c r="E44" s="12"/>
      <c r="F44" s="8"/>
    </row>
    <row r="45" spans="1:6" ht="18.75">
      <c r="A45" s="22"/>
      <c r="B45" s="8" t="s">
        <v>72</v>
      </c>
      <c r="C45" s="3"/>
      <c r="D45" s="8"/>
      <c r="E45" s="12"/>
      <c r="F45" s="8"/>
    </row>
    <row r="46" spans="1:6" ht="18.75">
      <c r="A46" s="21"/>
      <c r="B46" s="9" t="s">
        <v>171</v>
      </c>
      <c r="C46" s="15" t="s">
        <v>73</v>
      </c>
      <c r="D46" s="15" t="s">
        <v>226</v>
      </c>
      <c r="E46" s="65" t="s">
        <v>226</v>
      </c>
      <c r="F46" s="15" t="s">
        <v>226</v>
      </c>
    </row>
    <row r="47" spans="1:6" ht="18.75">
      <c r="A47" s="20" t="s">
        <v>74</v>
      </c>
      <c r="B47" s="30" t="s">
        <v>75</v>
      </c>
      <c r="C47" s="2"/>
      <c r="D47" s="2"/>
      <c r="E47" s="66"/>
      <c r="F47" s="3"/>
    </row>
    <row r="48" spans="1:6" ht="18.75">
      <c r="A48" s="22"/>
      <c r="B48" s="8" t="s">
        <v>76</v>
      </c>
      <c r="C48" s="3"/>
      <c r="D48" s="3"/>
      <c r="E48" s="64"/>
      <c r="F48" s="3"/>
    </row>
    <row r="49" spans="1:6" ht="18.75">
      <c r="A49" s="21"/>
      <c r="B49" s="9" t="s">
        <v>172</v>
      </c>
      <c r="C49" s="15" t="s">
        <v>77</v>
      </c>
      <c r="D49" s="15" t="s">
        <v>226</v>
      </c>
      <c r="E49" s="65" t="s">
        <v>226</v>
      </c>
      <c r="F49" s="15" t="s">
        <v>226</v>
      </c>
    </row>
    <row r="50" spans="1:8" ht="18.75">
      <c r="A50" s="18" t="s">
        <v>78</v>
      </c>
      <c r="B50" s="31" t="s">
        <v>173</v>
      </c>
      <c r="C50" s="33" t="s">
        <v>79</v>
      </c>
      <c r="D50" s="57">
        <v>1.291</v>
      </c>
      <c r="E50" s="58">
        <v>2.129</v>
      </c>
      <c r="F50" s="33">
        <v>1.5862</v>
      </c>
      <c r="H50" s="63"/>
    </row>
    <row r="51" spans="1:6" ht="18.75">
      <c r="A51" s="20" t="s">
        <v>80</v>
      </c>
      <c r="B51" s="30" t="s">
        <v>81</v>
      </c>
      <c r="C51" s="2"/>
      <c r="D51" s="2"/>
      <c r="E51" s="42"/>
      <c r="F51" s="2"/>
    </row>
    <row r="52" spans="1:6" ht="18.75">
      <c r="A52" s="22"/>
      <c r="B52" s="8" t="s">
        <v>82</v>
      </c>
      <c r="C52" s="3"/>
      <c r="D52" s="3"/>
      <c r="E52" s="40"/>
      <c r="F52" s="3"/>
    </row>
    <row r="53" spans="1:6" ht="18.75">
      <c r="A53" s="21"/>
      <c r="B53" s="9" t="s">
        <v>174</v>
      </c>
      <c r="C53" s="15" t="s">
        <v>85</v>
      </c>
      <c r="D53" s="55">
        <v>2512.1</v>
      </c>
      <c r="E53" s="56">
        <v>5802</v>
      </c>
      <c r="F53" s="55">
        <v>7058.1</v>
      </c>
    </row>
    <row r="54" spans="1:6" ht="18.75">
      <c r="A54" s="32" t="s">
        <v>86</v>
      </c>
      <c r="B54" s="30" t="s">
        <v>87</v>
      </c>
      <c r="C54" s="2"/>
      <c r="D54" s="30"/>
      <c r="E54" s="5"/>
      <c r="F54" s="30"/>
    </row>
    <row r="55" spans="1:6" ht="18.75">
      <c r="A55" s="24"/>
      <c r="B55" s="8" t="s">
        <v>82</v>
      </c>
      <c r="C55" s="3"/>
      <c r="D55" s="8"/>
      <c r="E55" s="12"/>
      <c r="F55" s="8"/>
    </row>
    <row r="56" spans="1:6" ht="18.75">
      <c r="A56" s="24"/>
      <c r="B56" s="8" t="s">
        <v>83</v>
      </c>
      <c r="C56" s="3"/>
      <c r="D56" s="8"/>
      <c r="E56" s="12"/>
      <c r="F56" s="8"/>
    </row>
    <row r="57" spans="1:6" ht="18.75">
      <c r="A57" s="24"/>
      <c r="B57" s="8" t="s">
        <v>84</v>
      </c>
      <c r="C57" s="3"/>
      <c r="D57" s="8"/>
      <c r="E57" s="12"/>
      <c r="F57" s="8"/>
    </row>
    <row r="58" spans="1:6" ht="18.75">
      <c r="A58" s="24"/>
      <c r="B58" s="8" t="s">
        <v>88</v>
      </c>
      <c r="C58" s="3"/>
      <c r="D58" s="8"/>
      <c r="E58" s="12"/>
      <c r="F58" s="8"/>
    </row>
    <row r="59" spans="1:6" ht="18.75">
      <c r="A59" s="27"/>
      <c r="B59" s="9" t="s">
        <v>175</v>
      </c>
      <c r="C59" s="15" t="s">
        <v>85</v>
      </c>
      <c r="D59" s="83">
        <f>1703.8</f>
        <v>1703.8</v>
      </c>
      <c r="E59" s="84">
        <v>5207</v>
      </c>
      <c r="F59" s="50">
        <v>5365.12</v>
      </c>
    </row>
    <row r="60" spans="1:6" ht="18.75">
      <c r="A60" s="20" t="s">
        <v>89</v>
      </c>
      <c r="B60" s="30" t="s">
        <v>90</v>
      </c>
      <c r="C60" s="30"/>
      <c r="D60" s="95"/>
      <c r="E60" s="97" t="s">
        <v>223</v>
      </c>
      <c r="F60" s="30"/>
    </row>
    <row r="61" spans="1:6" ht="18.75">
      <c r="A61" s="22"/>
      <c r="B61" s="8" t="s">
        <v>91</v>
      </c>
      <c r="C61" s="8"/>
      <c r="D61" s="96"/>
      <c r="E61" s="98"/>
      <c r="F61" s="8"/>
    </row>
    <row r="62" spans="1:6" ht="18.75">
      <c r="A62" s="22"/>
      <c r="B62" s="8" t="s">
        <v>92</v>
      </c>
      <c r="C62" s="8"/>
      <c r="D62" s="96"/>
      <c r="E62" s="98"/>
      <c r="F62" s="8"/>
    </row>
    <row r="63" spans="1:6" ht="18.75">
      <c r="A63" s="22"/>
      <c r="B63" s="8" t="s">
        <v>93</v>
      </c>
      <c r="C63" s="8"/>
      <c r="D63" s="96"/>
      <c r="E63" s="98"/>
      <c r="F63" s="8"/>
    </row>
    <row r="64" spans="1:6" ht="18.75">
      <c r="A64" s="22"/>
      <c r="B64" s="8" t="s">
        <v>94</v>
      </c>
      <c r="C64" s="8"/>
      <c r="D64" s="96"/>
      <c r="E64" s="98"/>
      <c r="F64" s="8"/>
    </row>
    <row r="65" spans="1:6" ht="62.25" customHeight="1">
      <c r="A65" s="22"/>
      <c r="B65" s="8" t="s">
        <v>95</v>
      </c>
      <c r="C65" s="8"/>
      <c r="D65" s="96"/>
      <c r="E65" s="98"/>
      <c r="F65" s="8"/>
    </row>
    <row r="66" spans="1:6" ht="18.75">
      <c r="A66" s="21"/>
      <c r="B66" s="9" t="s">
        <v>176</v>
      </c>
      <c r="C66" s="15" t="s">
        <v>67</v>
      </c>
      <c r="D66" s="15">
        <v>4.62</v>
      </c>
      <c r="E66" s="41">
        <v>4.62</v>
      </c>
      <c r="F66" s="15">
        <v>4.62</v>
      </c>
    </row>
    <row r="67" spans="1:6" ht="18.75">
      <c r="A67" s="20" t="s">
        <v>96</v>
      </c>
      <c r="B67" s="30" t="s">
        <v>97</v>
      </c>
      <c r="C67" s="30"/>
      <c r="D67" s="2" t="s">
        <v>231</v>
      </c>
      <c r="E67" s="2" t="s">
        <v>231</v>
      </c>
      <c r="F67" s="74" t="s">
        <v>233</v>
      </c>
    </row>
    <row r="68" spans="1:6" ht="18.75">
      <c r="A68" s="22"/>
      <c r="B68" s="8" t="s">
        <v>98</v>
      </c>
      <c r="C68" s="8"/>
      <c r="D68" s="8"/>
      <c r="E68" s="8"/>
      <c r="F68" s="75" t="s">
        <v>232</v>
      </c>
    </row>
    <row r="69" spans="1:6" ht="18.75">
      <c r="A69" s="22"/>
      <c r="B69" s="8" t="s">
        <v>99</v>
      </c>
      <c r="C69" s="8"/>
      <c r="D69" s="8"/>
      <c r="E69" s="8"/>
      <c r="F69" s="12"/>
    </row>
    <row r="70" spans="1:6" ht="18.75">
      <c r="A70" s="22"/>
      <c r="B70" s="8" t="s">
        <v>100</v>
      </c>
      <c r="C70" s="8"/>
      <c r="D70" s="8"/>
      <c r="E70" s="8"/>
      <c r="F70" s="12"/>
    </row>
    <row r="71" spans="1:6" ht="18.75">
      <c r="A71" s="21"/>
      <c r="B71" s="9" t="s">
        <v>177</v>
      </c>
      <c r="C71" s="9"/>
      <c r="D71" s="9"/>
      <c r="E71" s="9"/>
      <c r="F71" s="7"/>
    </row>
    <row r="72" spans="1:6" ht="18.75">
      <c r="A72" s="20" t="s">
        <v>102</v>
      </c>
      <c r="B72" s="30" t="s">
        <v>103</v>
      </c>
      <c r="C72" s="30"/>
      <c r="D72" s="30"/>
      <c r="E72" s="5"/>
      <c r="F72" s="30"/>
    </row>
    <row r="73" spans="1:6" ht="18.75">
      <c r="A73" s="22"/>
      <c r="B73" s="8" t="s">
        <v>104</v>
      </c>
      <c r="C73" s="8"/>
      <c r="D73" s="8"/>
      <c r="E73" s="12"/>
      <c r="F73" s="8"/>
    </row>
    <row r="74" spans="1:6" ht="18.75">
      <c r="A74" s="22"/>
      <c r="B74" s="8" t="s">
        <v>105</v>
      </c>
      <c r="C74" s="8"/>
      <c r="D74" s="8"/>
      <c r="E74" s="12"/>
      <c r="F74" s="8"/>
    </row>
    <row r="75" spans="1:6" ht="18.75">
      <c r="A75" s="22"/>
      <c r="B75" s="8" t="s">
        <v>91</v>
      </c>
      <c r="C75" s="8"/>
      <c r="D75" s="8"/>
      <c r="E75" s="12"/>
      <c r="F75" s="8"/>
    </row>
    <row r="76" spans="1:6" ht="18.75">
      <c r="A76" s="22"/>
      <c r="B76" s="8" t="s">
        <v>106</v>
      </c>
      <c r="C76" s="8"/>
      <c r="D76" s="8"/>
      <c r="E76" s="12"/>
      <c r="F76" s="8"/>
    </row>
    <row r="77" spans="1:6" ht="18.75">
      <c r="A77" s="22"/>
      <c r="B77" s="8" t="s">
        <v>107</v>
      </c>
      <c r="C77" s="8"/>
      <c r="D77" s="8"/>
      <c r="E77" s="12"/>
      <c r="F77" s="8"/>
    </row>
    <row r="78" spans="1:6" ht="18.75">
      <c r="A78" s="21"/>
      <c r="B78" s="9" t="s">
        <v>178</v>
      </c>
      <c r="C78" s="15" t="s">
        <v>79</v>
      </c>
      <c r="D78" s="15" t="s">
        <v>226</v>
      </c>
      <c r="E78" s="47" t="s">
        <v>226</v>
      </c>
      <c r="F78" s="15" t="s">
        <v>226</v>
      </c>
    </row>
    <row r="79" spans="1:6" ht="18.75">
      <c r="A79" s="20">
        <v>4</v>
      </c>
      <c r="B79" s="30" t="s">
        <v>108</v>
      </c>
      <c r="C79" s="30"/>
      <c r="D79" s="30"/>
      <c r="E79" s="30"/>
      <c r="F79" s="30"/>
    </row>
    <row r="80" spans="1:6" ht="18.75">
      <c r="A80" s="22"/>
      <c r="B80" s="8" t="s">
        <v>109</v>
      </c>
      <c r="C80" s="8"/>
      <c r="D80" s="8"/>
      <c r="E80" s="8"/>
      <c r="F80" s="8"/>
    </row>
    <row r="81" spans="1:6" ht="18.75">
      <c r="A81" s="22"/>
      <c r="B81" s="8" t="s">
        <v>110</v>
      </c>
      <c r="C81" s="8"/>
      <c r="D81" s="8"/>
      <c r="E81" s="8"/>
      <c r="F81" s="8"/>
    </row>
    <row r="82" spans="1:6" ht="18.75">
      <c r="A82" s="22"/>
      <c r="B82" s="8" t="s">
        <v>43</v>
      </c>
      <c r="C82" s="8"/>
      <c r="D82" s="8"/>
      <c r="E82" s="8"/>
      <c r="F82" s="8"/>
    </row>
    <row r="83" spans="1:6" ht="18.75">
      <c r="A83" s="22"/>
      <c r="B83" s="9" t="s">
        <v>111</v>
      </c>
      <c r="C83" s="9"/>
      <c r="D83" s="9"/>
      <c r="E83" s="9"/>
      <c r="F83" s="9"/>
    </row>
    <row r="84" spans="1:6" ht="18.75">
      <c r="A84" s="20" t="s">
        <v>112</v>
      </c>
      <c r="B84" s="30" t="s">
        <v>113</v>
      </c>
      <c r="C84" s="30"/>
      <c r="D84" s="30"/>
      <c r="E84" s="5"/>
      <c r="F84" s="30"/>
    </row>
    <row r="85" spans="1:6" ht="18.75">
      <c r="A85" s="22"/>
      <c r="B85" s="8" t="s">
        <v>114</v>
      </c>
      <c r="C85" s="8"/>
      <c r="D85" s="8"/>
      <c r="E85" s="12"/>
      <c r="F85" s="8"/>
    </row>
    <row r="86" spans="1:6" ht="18.75">
      <c r="A86" s="22"/>
      <c r="B86" s="8" t="s">
        <v>179</v>
      </c>
      <c r="C86" s="8"/>
      <c r="D86" s="8"/>
      <c r="E86" s="12"/>
      <c r="F86" s="8"/>
    </row>
    <row r="87" spans="1:6" ht="18.75">
      <c r="A87" s="22"/>
      <c r="B87" s="8" t="s">
        <v>115</v>
      </c>
      <c r="C87" s="8"/>
      <c r="D87" s="8"/>
      <c r="E87" s="12"/>
      <c r="F87" s="8"/>
    </row>
    <row r="88" spans="1:6" ht="18.75">
      <c r="A88" s="22"/>
      <c r="B88" s="9" t="s">
        <v>180</v>
      </c>
      <c r="C88" s="15" t="s">
        <v>46</v>
      </c>
      <c r="D88" s="15">
        <f>D21</f>
        <v>7019.32</v>
      </c>
      <c r="E88" s="59">
        <f>E21</f>
        <v>7014.67</v>
      </c>
      <c r="F88" s="15">
        <f>F21</f>
        <v>16543.47</v>
      </c>
    </row>
    <row r="89" spans="1:6" ht="18.75">
      <c r="A89" s="22" t="s">
        <v>18</v>
      </c>
      <c r="B89" s="31" t="s">
        <v>15</v>
      </c>
      <c r="C89" s="31"/>
      <c r="D89" s="31"/>
      <c r="E89" s="17"/>
      <c r="F89" s="31"/>
    </row>
    <row r="90" spans="1:6" ht="18.75">
      <c r="A90" s="22"/>
      <c r="B90" s="31" t="s">
        <v>16</v>
      </c>
      <c r="C90" s="31"/>
      <c r="D90" s="33">
        <f>2806.86</f>
        <v>2806.86</v>
      </c>
      <c r="E90" s="82">
        <v>1597.9</v>
      </c>
      <c r="F90" s="33">
        <v>5787.98</v>
      </c>
    </row>
    <row r="91" spans="1:6" ht="18.75">
      <c r="A91" s="22"/>
      <c r="B91" s="30" t="s">
        <v>116</v>
      </c>
      <c r="C91" s="30"/>
      <c r="D91" s="30"/>
      <c r="E91" s="5"/>
      <c r="F91" s="8"/>
    </row>
    <row r="92" spans="1:6" ht="18.75">
      <c r="A92" s="22"/>
      <c r="B92" s="9" t="s">
        <v>117</v>
      </c>
      <c r="C92" s="9"/>
      <c r="D92" s="9"/>
      <c r="E92" s="7"/>
      <c r="F92" s="9"/>
    </row>
    <row r="93" spans="1:6" ht="18.75">
      <c r="A93" s="21"/>
      <c r="B93" s="31" t="s">
        <v>118</v>
      </c>
      <c r="C93" s="31"/>
      <c r="D93" s="31"/>
      <c r="E93" s="17"/>
      <c r="F93" s="31"/>
    </row>
    <row r="94" spans="1:6" ht="18.75">
      <c r="A94" s="20" t="s">
        <v>119</v>
      </c>
      <c r="B94" s="30" t="s">
        <v>120</v>
      </c>
      <c r="C94" s="30"/>
      <c r="D94" s="30"/>
      <c r="E94" s="5"/>
      <c r="F94" s="30"/>
    </row>
    <row r="95" spans="1:6" ht="18.75">
      <c r="A95" s="22"/>
      <c r="B95" s="8" t="s">
        <v>121</v>
      </c>
      <c r="C95" s="8"/>
      <c r="D95" s="8"/>
      <c r="E95" s="12"/>
      <c r="F95" s="8"/>
    </row>
    <row r="96" spans="1:6" ht="18.75">
      <c r="A96" s="22"/>
      <c r="B96" s="8" t="s">
        <v>181</v>
      </c>
      <c r="C96" s="8"/>
      <c r="D96" s="8"/>
      <c r="E96" s="12"/>
      <c r="F96" s="8"/>
    </row>
    <row r="97" spans="1:6" ht="18.75">
      <c r="A97" s="22"/>
      <c r="B97" s="8" t="s">
        <v>122</v>
      </c>
      <c r="C97" s="8"/>
      <c r="D97" s="8"/>
      <c r="E97" s="12"/>
      <c r="F97" s="8"/>
    </row>
    <row r="98" spans="1:6" ht="18.75">
      <c r="A98" s="21"/>
      <c r="B98" s="9" t="s">
        <v>182</v>
      </c>
      <c r="C98" s="15" t="s">
        <v>46</v>
      </c>
      <c r="D98" s="55">
        <v>0</v>
      </c>
      <c r="E98" s="56">
        <v>0</v>
      </c>
      <c r="F98" s="55">
        <v>0</v>
      </c>
    </row>
    <row r="99" spans="1:6" ht="18.75">
      <c r="A99" s="20" t="s">
        <v>123</v>
      </c>
      <c r="B99" s="30" t="s">
        <v>124</v>
      </c>
      <c r="C99" s="2"/>
      <c r="D99" s="30"/>
      <c r="E99" s="5"/>
      <c r="F99" s="30"/>
    </row>
    <row r="100" spans="1:6" ht="18.75">
      <c r="A100" s="22"/>
      <c r="B100" s="8" t="s">
        <v>125</v>
      </c>
      <c r="C100" s="3"/>
      <c r="D100" s="8"/>
      <c r="E100" s="12"/>
      <c r="F100" s="8"/>
    </row>
    <row r="101" spans="1:6" ht="18.75">
      <c r="A101" s="21"/>
      <c r="B101" s="9" t="s">
        <v>126</v>
      </c>
      <c r="C101" s="15" t="s">
        <v>46</v>
      </c>
      <c r="D101" s="55">
        <v>0</v>
      </c>
      <c r="E101" s="56">
        <v>0</v>
      </c>
      <c r="F101" s="55">
        <v>0</v>
      </c>
    </row>
    <row r="102" spans="1:6" ht="18.75">
      <c r="A102" s="20" t="s">
        <v>127</v>
      </c>
      <c r="B102" s="30" t="s">
        <v>128</v>
      </c>
      <c r="C102" s="2"/>
      <c r="D102" s="30"/>
      <c r="E102" s="5"/>
      <c r="F102" s="30"/>
    </row>
    <row r="103" spans="1:6" ht="18.75">
      <c r="A103" s="22"/>
      <c r="B103" s="8" t="s">
        <v>129</v>
      </c>
      <c r="C103" s="3"/>
      <c r="D103" s="8"/>
      <c r="E103" s="12"/>
      <c r="F103" s="8"/>
    </row>
    <row r="104" spans="1:6" ht="18.75">
      <c r="A104" s="22"/>
      <c r="B104" s="8" t="s">
        <v>130</v>
      </c>
      <c r="C104" s="3"/>
      <c r="D104" s="8"/>
      <c r="E104" s="12"/>
      <c r="F104" s="8"/>
    </row>
    <row r="105" spans="1:6" ht="18.75">
      <c r="A105" s="21"/>
      <c r="B105" s="9" t="s">
        <v>131</v>
      </c>
      <c r="C105" s="15" t="s">
        <v>46</v>
      </c>
      <c r="D105" s="55">
        <v>0</v>
      </c>
      <c r="E105" s="56">
        <v>0</v>
      </c>
      <c r="F105" s="55">
        <v>0</v>
      </c>
    </row>
    <row r="106" spans="1:6" ht="18.75">
      <c r="A106" s="26" t="s">
        <v>132</v>
      </c>
      <c r="B106" s="30" t="s">
        <v>133</v>
      </c>
      <c r="C106" s="30"/>
      <c r="D106" s="30"/>
      <c r="E106" s="5"/>
      <c r="F106" s="30"/>
    </row>
    <row r="107" spans="1:6" ht="18.75">
      <c r="A107" s="24"/>
      <c r="B107" s="8" t="s">
        <v>134</v>
      </c>
      <c r="C107" s="8"/>
      <c r="D107" s="8"/>
      <c r="E107" s="12"/>
      <c r="F107" s="8"/>
    </row>
    <row r="108" spans="1:6" ht="18.75">
      <c r="A108" s="24"/>
      <c r="B108" s="8" t="s">
        <v>135</v>
      </c>
      <c r="C108" s="8"/>
      <c r="D108" s="3" t="s">
        <v>224</v>
      </c>
      <c r="E108" s="3" t="s">
        <v>224</v>
      </c>
      <c r="F108" s="3" t="s">
        <v>224</v>
      </c>
    </row>
    <row r="109" spans="1:6" ht="18.75">
      <c r="A109" s="24"/>
      <c r="B109" s="8" t="s">
        <v>136</v>
      </c>
      <c r="C109" s="8"/>
      <c r="D109" s="8"/>
      <c r="E109" s="12"/>
      <c r="F109" s="8"/>
    </row>
    <row r="110" spans="1:6" ht="18.75">
      <c r="A110" s="24"/>
      <c r="B110" s="8" t="s">
        <v>100</v>
      </c>
      <c r="C110" s="8"/>
      <c r="D110" s="8"/>
      <c r="E110" s="12"/>
      <c r="F110" s="8"/>
    </row>
    <row r="111" spans="1:6" ht="18.75">
      <c r="A111" s="24"/>
      <c r="B111" s="9" t="s">
        <v>101</v>
      </c>
      <c r="C111" s="9"/>
      <c r="D111" s="9"/>
      <c r="E111" s="7"/>
      <c r="F111" s="9"/>
    </row>
    <row r="112" spans="1:6" ht="18.75">
      <c r="A112" s="24"/>
      <c r="B112" s="31" t="s">
        <v>137</v>
      </c>
      <c r="C112" s="31"/>
      <c r="D112" s="31"/>
      <c r="E112" s="17"/>
      <c r="F112" s="31"/>
    </row>
    <row r="113" spans="1:6" ht="18.75">
      <c r="A113" s="24"/>
      <c r="B113" s="30" t="s">
        <v>138</v>
      </c>
      <c r="C113" s="30"/>
      <c r="D113" s="30"/>
      <c r="E113" s="5"/>
      <c r="F113" s="30"/>
    </row>
    <row r="114" spans="1:6" ht="18.75">
      <c r="A114" s="24"/>
      <c r="B114" s="9" t="s">
        <v>183</v>
      </c>
      <c r="C114" s="15" t="s">
        <v>139</v>
      </c>
      <c r="D114" s="3">
        <v>197.95</v>
      </c>
      <c r="E114" s="45">
        <v>197.95</v>
      </c>
      <c r="F114" s="3">
        <v>197.95</v>
      </c>
    </row>
    <row r="115" spans="1:6" ht="18.75">
      <c r="A115" s="24"/>
      <c r="B115" s="30" t="s">
        <v>140</v>
      </c>
      <c r="C115" s="48" t="s">
        <v>46</v>
      </c>
      <c r="D115" s="30"/>
      <c r="E115" s="30"/>
      <c r="F115" s="30"/>
    </row>
    <row r="116" spans="1:6" ht="18.75">
      <c r="A116" s="27"/>
      <c r="B116" s="9" t="s">
        <v>141</v>
      </c>
      <c r="C116" s="27" t="s">
        <v>142</v>
      </c>
      <c r="D116" s="60">
        <f>D88/D114</f>
        <v>35.460065673149785</v>
      </c>
      <c r="E116" s="60">
        <f>E88/E114</f>
        <v>35.43657489264966</v>
      </c>
      <c r="F116" s="60">
        <f>F88/F114</f>
        <v>83.57398332912352</v>
      </c>
    </row>
    <row r="117" spans="1:6" ht="18.75">
      <c r="A117" s="20">
        <v>5</v>
      </c>
      <c r="B117" s="30" t="s">
        <v>57</v>
      </c>
      <c r="C117" s="2"/>
      <c r="D117" s="8"/>
      <c r="E117" s="12"/>
      <c r="F117" s="8"/>
    </row>
    <row r="118" spans="1:6" ht="18.75">
      <c r="A118" s="22"/>
      <c r="B118" s="8" t="s">
        <v>143</v>
      </c>
      <c r="C118" s="3"/>
      <c r="D118" s="8"/>
      <c r="E118" s="12"/>
      <c r="F118" s="8"/>
    </row>
    <row r="119" spans="1:6" ht="18" customHeight="1">
      <c r="A119" s="22"/>
      <c r="B119" s="8" t="s">
        <v>144</v>
      </c>
      <c r="C119" s="3"/>
      <c r="D119" s="3"/>
      <c r="E119" s="45"/>
      <c r="F119" s="3"/>
    </row>
    <row r="120" spans="1:6" ht="18.75">
      <c r="A120" s="22"/>
      <c r="B120" s="8" t="s">
        <v>145</v>
      </c>
      <c r="C120" s="3"/>
      <c r="D120" s="8"/>
      <c r="E120" s="12"/>
      <c r="F120" s="8"/>
    </row>
    <row r="121" spans="1:6" ht="18.75">
      <c r="A121" s="21"/>
      <c r="B121" s="9" t="s">
        <v>43</v>
      </c>
      <c r="C121" s="15"/>
      <c r="D121" s="9"/>
      <c r="E121" s="7"/>
      <c r="F121" s="9"/>
    </row>
    <row r="122" spans="1:6" ht="18.75">
      <c r="A122" s="20" t="s">
        <v>146</v>
      </c>
      <c r="B122" s="30" t="s">
        <v>147</v>
      </c>
      <c r="C122" s="2"/>
      <c r="D122" s="30"/>
      <c r="E122" s="5"/>
      <c r="F122" s="30"/>
    </row>
    <row r="123" spans="1:6" ht="18.75">
      <c r="A123" s="21"/>
      <c r="B123" s="9" t="s">
        <v>148</v>
      </c>
      <c r="C123" s="15"/>
      <c r="D123" s="15">
        <v>4</v>
      </c>
      <c r="E123" s="47">
        <v>7</v>
      </c>
      <c r="F123" s="15">
        <v>12</v>
      </c>
    </row>
    <row r="124" spans="1:6" ht="18.75">
      <c r="A124" s="20" t="s">
        <v>150</v>
      </c>
      <c r="B124" s="30" t="s">
        <v>151</v>
      </c>
      <c r="C124" s="2" t="s">
        <v>149</v>
      </c>
      <c r="D124" s="61">
        <f>D90/D123/12</f>
        <v>58.47625</v>
      </c>
      <c r="E124" s="62">
        <f>E90/E123/12</f>
        <v>19.02261904761905</v>
      </c>
      <c r="F124" s="61">
        <f>F90/F123/12</f>
        <v>40.19430555555555</v>
      </c>
    </row>
    <row r="125" spans="1:6" ht="18.75">
      <c r="A125" s="22"/>
      <c r="B125" s="8" t="s">
        <v>153</v>
      </c>
      <c r="C125" s="3" t="s">
        <v>46</v>
      </c>
      <c r="D125" s="8"/>
      <c r="E125" s="12"/>
      <c r="F125" s="8"/>
    </row>
    <row r="126" spans="1:6" ht="18.75">
      <c r="A126" s="21"/>
      <c r="B126" s="9" t="s">
        <v>154</v>
      </c>
      <c r="C126" s="15" t="s">
        <v>152</v>
      </c>
      <c r="D126" s="9"/>
      <c r="E126" s="7"/>
      <c r="F126" s="9"/>
    </row>
    <row r="127" spans="1:6" ht="18.75">
      <c r="A127" s="20" t="s">
        <v>155</v>
      </c>
      <c r="B127" s="30" t="s">
        <v>156</v>
      </c>
      <c r="C127" s="2"/>
      <c r="D127" s="30"/>
      <c r="E127" s="5"/>
      <c r="F127" s="30"/>
    </row>
    <row r="128" spans="1:6" ht="18.75">
      <c r="A128" s="22"/>
      <c r="B128" s="8" t="s">
        <v>157</v>
      </c>
      <c r="C128" s="3"/>
      <c r="D128" s="8"/>
      <c r="E128" s="12"/>
      <c r="F128" s="8"/>
    </row>
    <row r="129" spans="1:6" ht="18.75">
      <c r="A129" s="22"/>
      <c r="B129" s="8" t="s">
        <v>158</v>
      </c>
      <c r="C129" s="3"/>
      <c r="D129" s="8"/>
      <c r="E129" s="12"/>
      <c r="F129" s="8"/>
    </row>
    <row r="130" spans="1:6" ht="18.75">
      <c r="A130" s="22"/>
      <c r="B130" s="9" t="s">
        <v>159</v>
      </c>
      <c r="C130" s="15"/>
      <c r="D130" s="15" t="s">
        <v>226</v>
      </c>
      <c r="E130" s="47" t="s">
        <v>226</v>
      </c>
      <c r="F130" s="15" t="s">
        <v>226</v>
      </c>
    </row>
    <row r="131" spans="1:6" ht="18.75">
      <c r="A131" s="22"/>
      <c r="B131" s="31" t="s">
        <v>137</v>
      </c>
      <c r="C131" s="33"/>
      <c r="D131" s="31"/>
      <c r="E131" s="17"/>
      <c r="F131" s="31"/>
    </row>
    <row r="132" spans="1:6" ht="18.75">
      <c r="A132" s="22"/>
      <c r="B132" s="30" t="s">
        <v>160</v>
      </c>
      <c r="C132" s="2"/>
      <c r="D132" s="30"/>
      <c r="E132" s="5"/>
      <c r="F132" s="30"/>
    </row>
    <row r="133" spans="1:6" ht="18.75">
      <c r="A133" s="22"/>
      <c r="B133" s="8" t="s">
        <v>161</v>
      </c>
      <c r="C133" s="3"/>
      <c r="D133" s="8"/>
      <c r="E133" s="12"/>
      <c r="F133" s="8"/>
    </row>
    <row r="134" spans="1:6" ht="18.75">
      <c r="A134" s="22"/>
      <c r="B134" s="8" t="s">
        <v>162</v>
      </c>
      <c r="C134" s="3"/>
      <c r="D134" s="8"/>
      <c r="E134" s="12"/>
      <c r="F134" s="8"/>
    </row>
    <row r="135" spans="1:6" ht="18.75">
      <c r="A135" s="22"/>
      <c r="B135" s="9" t="s">
        <v>163</v>
      </c>
      <c r="C135" s="15" t="s">
        <v>46</v>
      </c>
      <c r="D135" s="55">
        <v>10</v>
      </c>
      <c r="E135" s="56">
        <v>10</v>
      </c>
      <c r="F135" s="55">
        <v>10</v>
      </c>
    </row>
    <row r="136" spans="1:6" ht="18.75">
      <c r="A136" s="22"/>
      <c r="B136" s="30" t="s">
        <v>164</v>
      </c>
      <c r="C136" s="2"/>
      <c r="D136" s="30"/>
      <c r="E136" s="5"/>
      <c r="F136" s="8"/>
    </row>
    <row r="137" spans="1:6" ht="18.75">
      <c r="A137" s="22"/>
      <c r="B137" s="8" t="s">
        <v>165</v>
      </c>
      <c r="C137" s="3"/>
      <c r="D137" s="8"/>
      <c r="E137" s="12"/>
      <c r="F137" s="8"/>
    </row>
    <row r="138" spans="1:6" ht="18.75">
      <c r="A138" s="22"/>
      <c r="B138" s="8" t="s">
        <v>166</v>
      </c>
      <c r="C138" s="3"/>
      <c r="D138" s="8"/>
      <c r="E138" s="12"/>
      <c r="F138" s="8"/>
    </row>
    <row r="139" spans="1:6" ht="18.75">
      <c r="A139" s="22"/>
      <c r="B139" s="8" t="s">
        <v>167</v>
      </c>
      <c r="C139" s="3"/>
      <c r="D139" s="8"/>
      <c r="E139" s="12"/>
      <c r="F139" s="8"/>
    </row>
    <row r="140" spans="1:6" ht="18.75">
      <c r="A140" s="22"/>
      <c r="B140" s="8" t="s">
        <v>168</v>
      </c>
      <c r="C140" s="3"/>
      <c r="D140" s="8"/>
      <c r="E140" s="12"/>
      <c r="F140" s="8"/>
    </row>
    <row r="141" spans="1:6" ht="18.75">
      <c r="A141" s="21"/>
      <c r="B141" s="9" t="s">
        <v>169</v>
      </c>
      <c r="C141" s="15"/>
      <c r="D141" s="15" t="s">
        <v>226</v>
      </c>
      <c r="E141" s="47" t="s">
        <v>226</v>
      </c>
      <c r="F141" s="15" t="s">
        <v>226</v>
      </c>
    </row>
    <row r="142" ht="18.75">
      <c r="A142" s="1" t="s">
        <v>170</v>
      </c>
    </row>
    <row r="143" ht="18.75">
      <c r="A143" s="1" t="s">
        <v>184</v>
      </c>
    </row>
    <row r="144" ht="18.75">
      <c r="A144" s="1" t="s">
        <v>185</v>
      </c>
    </row>
    <row r="145" ht="18.75">
      <c r="A145" s="1" t="s">
        <v>186</v>
      </c>
    </row>
    <row r="146" ht="18.75">
      <c r="A146" s="1" t="s">
        <v>187</v>
      </c>
    </row>
    <row r="147" ht="18.75">
      <c r="A147" s="1" t="s">
        <v>188</v>
      </c>
    </row>
    <row r="148" ht="18.75">
      <c r="A148" s="1" t="s">
        <v>189</v>
      </c>
    </row>
    <row r="150" ht="19.5">
      <c r="A150" s="68" t="s">
        <v>229</v>
      </c>
    </row>
    <row r="151" ht="19.5">
      <c r="A151" s="68" t="s">
        <v>230</v>
      </c>
    </row>
  </sheetData>
  <sheetProtection/>
  <mergeCells count="10">
    <mergeCell ref="A8:F8"/>
    <mergeCell ref="A9:F9"/>
    <mergeCell ref="D60:D65"/>
    <mergeCell ref="E60:E65"/>
    <mergeCell ref="D1:F1"/>
    <mergeCell ref="D2:F2"/>
    <mergeCell ref="D3:F3"/>
    <mergeCell ref="D4:F4"/>
    <mergeCell ref="A6:F6"/>
    <mergeCell ref="A7:F7"/>
  </mergeCells>
  <printOptions/>
  <pageMargins left="1.1023622047244095" right="0" top="0.1968503937007874" bottom="0.15748031496062992" header="0" footer="0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6">
      <selection activeCell="A6" sqref="A6:IV6"/>
    </sheetView>
  </sheetViews>
  <sheetFormatPr defaultColWidth="9.140625" defaultRowHeight="15"/>
  <cols>
    <col min="1" max="1" width="7.8515625" style="1" customWidth="1"/>
    <col min="2" max="2" width="29.00390625" style="1" customWidth="1"/>
    <col min="3" max="3" width="18.7109375" style="1" customWidth="1"/>
    <col min="4" max="5" width="13.28125" style="1" customWidth="1"/>
    <col min="6" max="7" width="14.140625" style="1" customWidth="1"/>
    <col min="8" max="9" width="12.8515625" style="1" customWidth="1"/>
    <col min="10" max="10" width="10.28125" style="1" bestFit="1" customWidth="1"/>
    <col min="11" max="16384" width="9.140625" style="1" customWidth="1"/>
  </cols>
  <sheetData>
    <row r="1" ht="18.75">
      <c r="I1" s="25" t="s">
        <v>12</v>
      </c>
    </row>
    <row r="2" spans="7:9" ht="18.75">
      <c r="G2" s="93" t="s">
        <v>20</v>
      </c>
      <c r="H2" s="93"/>
      <c r="I2" s="93"/>
    </row>
    <row r="3" spans="7:9" ht="18.75">
      <c r="G3" s="93" t="s">
        <v>21</v>
      </c>
      <c r="H3" s="93"/>
      <c r="I3" s="93"/>
    </row>
    <row r="4" spans="7:9" ht="18.75">
      <c r="G4" s="93" t="s">
        <v>22</v>
      </c>
      <c r="H4" s="93"/>
      <c r="I4" s="93"/>
    </row>
    <row r="5" ht="18.75">
      <c r="E5" s="25"/>
    </row>
    <row r="6" spans="1:9" ht="18.75">
      <c r="A6" s="94" t="s">
        <v>190</v>
      </c>
      <c r="B6" s="94"/>
      <c r="C6" s="94"/>
      <c r="D6" s="94"/>
      <c r="E6" s="94"/>
      <c r="F6" s="94"/>
      <c r="G6" s="94"/>
      <c r="H6" s="94"/>
      <c r="I6" s="94"/>
    </row>
    <row r="7" spans="1:9" ht="18.75">
      <c r="A7" s="94" t="s">
        <v>191</v>
      </c>
      <c r="B7" s="94"/>
      <c r="C7" s="94"/>
      <c r="D7" s="94"/>
      <c r="E7" s="94"/>
      <c r="F7" s="94"/>
      <c r="G7" s="94"/>
      <c r="H7" s="94"/>
      <c r="I7" s="94"/>
    </row>
    <row r="9" spans="1:9" ht="18.75">
      <c r="A9" s="2" t="s">
        <v>33</v>
      </c>
      <c r="B9" s="2" t="s">
        <v>10</v>
      </c>
      <c r="C9" s="80" t="s">
        <v>35</v>
      </c>
      <c r="D9" s="101" t="s">
        <v>192</v>
      </c>
      <c r="E9" s="102"/>
      <c r="F9" s="101" t="s">
        <v>39</v>
      </c>
      <c r="G9" s="102"/>
      <c r="H9" s="101" t="s">
        <v>201</v>
      </c>
      <c r="I9" s="104"/>
    </row>
    <row r="10" spans="1:9" ht="18.75">
      <c r="A10" s="3"/>
      <c r="B10" s="3" t="s">
        <v>34</v>
      </c>
      <c r="C10" s="81" t="s">
        <v>11</v>
      </c>
      <c r="D10" s="99" t="s">
        <v>193</v>
      </c>
      <c r="E10" s="103"/>
      <c r="F10" s="99" t="s">
        <v>198</v>
      </c>
      <c r="G10" s="103"/>
      <c r="H10" s="99" t="s">
        <v>202</v>
      </c>
      <c r="I10" s="100"/>
    </row>
    <row r="11" spans="1:9" ht="18.75">
      <c r="A11" s="8"/>
      <c r="B11" s="8"/>
      <c r="C11" s="11"/>
      <c r="D11" s="99" t="s">
        <v>194</v>
      </c>
      <c r="E11" s="103"/>
      <c r="F11" s="99" t="s">
        <v>199</v>
      </c>
      <c r="G11" s="103"/>
      <c r="H11" s="99" t="s">
        <v>203</v>
      </c>
      <c r="I11" s="100"/>
    </row>
    <row r="12" spans="1:9" ht="18.75">
      <c r="A12" s="8"/>
      <c r="B12" s="8"/>
      <c r="C12" s="11"/>
      <c r="D12" s="99" t="s">
        <v>38</v>
      </c>
      <c r="E12" s="103"/>
      <c r="F12" s="99" t="s">
        <v>234</v>
      </c>
      <c r="G12" s="103"/>
      <c r="H12" s="99" t="s">
        <v>235</v>
      </c>
      <c r="I12" s="100"/>
    </row>
    <row r="13" spans="1:9" ht="18.75">
      <c r="A13" s="8"/>
      <c r="B13" s="8"/>
      <c r="C13" s="11"/>
      <c r="D13" s="27" t="s">
        <v>236</v>
      </c>
      <c r="E13" s="78"/>
      <c r="F13" s="27"/>
      <c r="G13" s="78"/>
      <c r="H13" s="27"/>
      <c r="I13" s="79"/>
    </row>
    <row r="14" spans="1:9" ht="18.75">
      <c r="A14" s="8"/>
      <c r="B14" s="8"/>
      <c r="C14" s="8"/>
      <c r="D14" s="77" t="s">
        <v>195</v>
      </c>
      <c r="E14" s="76" t="s">
        <v>197</v>
      </c>
      <c r="F14" s="3" t="s">
        <v>195</v>
      </c>
      <c r="G14" s="76" t="s">
        <v>197</v>
      </c>
      <c r="H14" s="3" t="s">
        <v>195</v>
      </c>
      <c r="I14" s="77" t="s">
        <v>197</v>
      </c>
    </row>
    <row r="15" spans="1:9" ht="18.75">
      <c r="A15" s="9"/>
      <c r="B15" s="9"/>
      <c r="C15" s="9"/>
      <c r="D15" s="28" t="s">
        <v>196</v>
      </c>
      <c r="E15" s="29" t="s">
        <v>196</v>
      </c>
      <c r="F15" s="15" t="s">
        <v>196</v>
      </c>
      <c r="G15" s="29" t="s">
        <v>196</v>
      </c>
      <c r="H15" s="15" t="s">
        <v>196</v>
      </c>
      <c r="I15" s="28" t="s">
        <v>196</v>
      </c>
    </row>
    <row r="16" spans="1:9" ht="18.75">
      <c r="A16" s="26">
        <v>1</v>
      </c>
      <c r="B16" s="30" t="s">
        <v>204</v>
      </c>
      <c r="C16" s="30"/>
      <c r="D16" s="13"/>
      <c r="E16" s="30"/>
      <c r="F16" s="13"/>
      <c r="G16" s="30"/>
      <c r="H16" s="13"/>
      <c r="I16" s="30"/>
    </row>
    <row r="17" spans="1:9" ht="18.75">
      <c r="A17" s="24"/>
      <c r="B17" s="8" t="s">
        <v>205</v>
      </c>
      <c r="C17" s="8"/>
      <c r="D17" s="10"/>
      <c r="E17" s="8"/>
      <c r="F17" s="10"/>
      <c r="G17" s="8"/>
      <c r="H17" s="10"/>
      <c r="I17" s="8"/>
    </row>
    <row r="18" spans="1:9" ht="18.75">
      <c r="A18" s="24"/>
      <c r="B18" s="8" t="s">
        <v>206</v>
      </c>
      <c r="C18" s="8"/>
      <c r="D18" s="10"/>
      <c r="E18" s="8"/>
      <c r="F18" s="10"/>
      <c r="G18" s="8"/>
      <c r="H18" s="10"/>
      <c r="I18" s="8"/>
    </row>
    <row r="19" spans="1:9" ht="18.75">
      <c r="A19" s="24"/>
      <c r="B19" s="8" t="s">
        <v>207</v>
      </c>
      <c r="C19" s="8"/>
      <c r="D19" s="10"/>
      <c r="E19" s="8"/>
      <c r="F19" s="10"/>
      <c r="G19" s="8"/>
      <c r="H19" s="10"/>
      <c r="I19" s="8"/>
    </row>
    <row r="20" spans="1:9" ht="18.75">
      <c r="A20" s="27"/>
      <c r="B20" s="9" t="s">
        <v>208</v>
      </c>
      <c r="C20" s="9"/>
      <c r="D20" s="14"/>
      <c r="E20" s="9"/>
      <c r="F20" s="14"/>
      <c r="G20" s="9"/>
      <c r="H20" s="14"/>
      <c r="I20" s="9"/>
    </row>
    <row r="21" spans="1:9" ht="18.75">
      <c r="A21" s="26" t="s">
        <v>44</v>
      </c>
      <c r="B21" s="4" t="s">
        <v>209</v>
      </c>
      <c r="C21" s="30"/>
      <c r="D21" s="13"/>
      <c r="E21" s="30"/>
      <c r="F21" s="13"/>
      <c r="G21" s="30"/>
      <c r="H21" s="13"/>
      <c r="I21" s="30"/>
    </row>
    <row r="22" spans="1:9" ht="18.75">
      <c r="A22" s="24"/>
      <c r="B22" s="11" t="s">
        <v>91</v>
      </c>
      <c r="C22" s="8"/>
      <c r="D22" s="10"/>
      <c r="E22" s="8"/>
      <c r="F22" s="10"/>
      <c r="G22" s="8"/>
      <c r="H22" s="10"/>
      <c r="I22" s="8"/>
    </row>
    <row r="23" spans="1:9" ht="18.75">
      <c r="A23" s="11"/>
      <c r="B23" s="11" t="s">
        <v>210</v>
      </c>
      <c r="C23" s="8"/>
      <c r="D23" s="10"/>
      <c r="E23" s="8"/>
      <c r="F23" s="10"/>
      <c r="G23" s="8"/>
      <c r="H23" s="10"/>
      <c r="I23" s="8"/>
    </row>
    <row r="24" spans="1:9" ht="18.75">
      <c r="A24" s="34"/>
      <c r="B24" s="4" t="s">
        <v>211</v>
      </c>
      <c r="C24" s="30"/>
      <c r="D24" s="13"/>
      <c r="E24" s="30"/>
      <c r="F24" s="13"/>
      <c r="G24" s="30"/>
      <c r="H24" s="13"/>
      <c r="I24" s="30"/>
    </row>
    <row r="25" spans="1:10" ht="18.75">
      <c r="A25" s="11"/>
      <c r="B25" s="4" t="s">
        <v>213</v>
      </c>
      <c r="C25" s="2" t="s">
        <v>215</v>
      </c>
      <c r="D25" s="49" t="s">
        <v>227</v>
      </c>
      <c r="E25" s="2">
        <v>417736.1</v>
      </c>
      <c r="F25" s="51">
        <v>261886</v>
      </c>
      <c r="G25" s="2">
        <v>261886</v>
      </c>
      <c r="H25" s="90">
        <v>833105.2</v>
      </c>
      <c r="I25" s="91">
        <v>833105.2</v>
      </c>
      <c r="J25" s="63"/>
    </row>
    <row r="26" spans="1:9" ht="18.75">
      <c r="A26" s="11"/>
      <c r="B26" s="6" t="s">
        <v>214</v>
      </c>
      <c r="C26" s="3" t="s">
        <v>216</v>
      </c>
      <c r="D26" s="46"/>
      <c r="E26" s="15"/>
      <c r="F26" s="53"/>
      <c r="G26" s="15"/>
      <c r="H26" s="92"/>
      <c r="I26" s="50"/>
    </row>
    <row r="27" spans="1:9" ht="18.75">
      <c r="A27" s="11"/>
      <c r="B27" s="11" t="s">
        <v>212</v>
      </c>
      <c r="C27" s="2"/>
      <c r="D27" s="44"/>
      <c r="E27" s="3"/>
      <c r="F27" s="52"/>
      <c r="G27" s="3"/>
      <c r="H27" s="89"/>
      <c r="I27" s="88"/>
    </row>
    <row r="28" spans="1:9" ht="18.75">
      <c r="A28" s="11"/>
      <c r="B28" s="11" t="s">
        <v>217</v>
      </c>
      <c r="C28" s="3" t="s">
        <v>219</v>
      </c>
      <c r="D28" s="44" t="s">
        <v>227</v>
      </c>
      <c r="E28" s="3">
        <v>87.3</v>
      </c>
      <c r="F28" s="52">
        <v>91.8</v>
      </c>
      <c r="G28" s="3">
        <v>101.3</v>
      </c>
      <c r="H28" s="89">
        <v>98.6</v>
      </c>
      <c r="I28" s="88">
        <v>102.3</v>
      </c>
    </row>
    <row r="29" spans="1:9" ht="18.75">
      <c r="A29" s="11"/>
      <c r="B29" s="6" t="s">
        <v>218</v>
      </c>
      <c r="C29" s="9"/>
      <c r="D29" s="46"/>
      <c r="E29" s="15"/>
      <c r="F29" s="53"/>
      <c r="G29" s="15"/>
      <c r="H29" s="92"/>
      <c r="I29" s="50"/>
    </row>
    <row r="30" spans="1:9" ht="18.75">
      <c r="A30" s="6"/>
      <c r="B30" s="6" t="s">
        <v>220</v>
      </c>
      <c r="C30" s="15" t="s">
        <v>219</v>
      </c>
      <c r="D30" s="46" t="s">
        <v>227</v>
      </c>
      <c r="E30" s="15">
        <v>1.2027</v>
      </c>
      <c r="F30" s="67">
        <v>1.208</v>
      </c>
      <c r="G30" s="15">
        <v>1.2939</v>
      </c>
      <c r="H30" s="92">
        <v>2.3515</v>
      </c>
      <c r="I30" s="50">
        <v>2.3269</v>
      </c>
    </row>
    <row r="31" ht="18.75">
      <c r="A31" s="1" t="s">
        <v>221</v>
      </c>
    </row>
  </sheetData>
  <sheetProtection/>
  <mergeCells count="17">
    <mergeCell ref="F12:G12"/>
    <mergeCell ref="F10:G10"/>
    <mergeCell ref="F11:G11"/>
    <mergeCell ref="H9:I9"/>
    <mergeCell ref="H10:I10"/>
    <mergeCell ref="H11:I11"/>
    <mergeCell ref="D10:E10"/>
    <mergeCell ref="H12:I12"/>
    <mergeCell ref="G2:I2"/>
    <mergeCell ref="G3:I3"/>
    <mergeCell ref="G4:I4"/>
    <mergeCell ref="A6:I6"/>
    <mergeCell ref="A7:I7"/>
    <mergeCell ref="D9:E9"/>
    <mergeCell ref="D11:E11"/>
    <mergeCell ref="D12:E12"/>
    <mergeCell ref="F9:G9"/>
  </mergeCells>
  <printOptions/>
  <pageMargins left="0.5118110236220472" right="0.11811023622047245" top="0.1968503937007874" bottom="0.1968503937007874" header="0" footer="0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2016-04-19T13:07:41Z</dcterms:modified>
  <cp:category/>
  <cp:version/>
  <cp:contentType/>
  <cp:contentStatus/>
</cp:coreProperties>
</file>