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1" sheetId="1" r:id="rId1"/>
    <sheet name="2 2.1" sheetId="2" r:id="rId2"/>
    <sheet name="2.2-2.4" sheetId="3" r:id="rId3"/>
    <sheet name="3" sheetId="5" r:id="rId4"/>
    <sheet name="3.5" sheetId="6" r:id="rId5"/>
    <sheet name="4" sheetId="7" r:id="rId6"/>
    <sheet name="4.2" sheetId="8" r:id="rId7"/>
    <sheet name="4.3" sheetId="9" r:id="rId8"/>
  </sheets>
  <calcPr calcId="125725"/>
</workbook>
</file>

<file path=xl/calcChain.xml><?xml version="1.0" encoding="utf-8"?>
<calcChain xmlns="http://schemas.openxmlformats.org/spreadsheetml/2006/main">
  <c r="D18" i="2"/>
  <c r="D14"/>
  <c r="D9"/>
  <c r="C9"/>
  <c r="D13"/>
  <c r="E26" i="7"/>
  <c r="E25"/>
  <c r="D9"/>
  <c r="E11"/>
  <c r="F9"/>
  <c r="E9"/>
  <c r="U7"/>
  <c r="Q7"/>
  <c r="M7"/>
  <c r="I7"/>
  <c r="H9" i="6"/>
  <c r="G9"/>
  <c r="E9"/>
  <c r="M24" i="5"/>
  <c r="I24"/>
  <c r="E24"/>
  <c r="I20"/>
  <c r="I19"/>
  <c r="M20"/>
  <c r="M19"/>
  <c r="E20"/>
  <c r="E19"/>
  <c r="M18"/>
  <c r="I18"/>
  <c r="E18"/>
  <c r="N14"/>
  <c r="N13"/>
  <c r="J14"/>
  <c r="J13"/>
  <c r="F14"/>
  <c r="F13"/>
  <c r="W14"/>
  <c r="W13"/>
  <c r="M14"/>
  <c r="M13"/>
  <c r="I13"/>
  <c r="I14" s="1"/>
  <c r="E14"/>
  <c r="E13"/>
  <c r="O7" i="3"/>
  <c r="O8" s="1"/>
  <c r="K7"/>
  <c r="K8" s="1"/>
  <c r="G7"/>
  <c r="G8" s="1"/>
  <c r="C7"/>
  <c r="C8" s="1"/>
  <c r="A21" i="1"/>
  <c r="H6" i="8" l="1"/>
  <c r="F11" i="7"/>
  <c r="D26"/>
  <c r="D25" s="1"/>
  <c r="C26"/>
  <c r="C25" s="1"/>
  <c r="D11"/>
  <c r="C11"/>
  <c r="D20" i="5"/>
  <c r="F20"/>
  <c r="G20"/>
  <c r="H20"/>
  <c r="J20"/>
  <c r="K20"/>
  <c r="L20"/>
  <c r="N20"/>
  <c r="O20"/>
  <c r="P20"/>
  <c r="R20"/>
  <c r="S20"/>
  <c r="T20"/>
  <c r="V20"/>
  <c r="W20"/>
  <c r="C20"/>
  <c r="D19"/>
  <c r="F19"/>
  <c r="G19"/>
  <c r="H19"/>
  <c r="J19"/>
  <c r="K19"/>
  <c r="L19"/>
  <c r="N19"/>
  <c r="O19"/>
  <c r="P19"/>
  <c r="R19"/>
  <c r="S19"/>
  <c r="T19"/>
  <c r="V19"/>
  <c r="W19"/>
  <c r="C19"/>
  <c r="W18"/>
  <c r="L18"/>
  <c r="K18"/>
  <c r="H18"/>
  <c r="G18"/>
  <c r="F26" i="7" l="1"/>
  <c r="F25" s="1"/>
  <c r="A26" i="1"/>
</calcChain>
</file>

<file path=xl/sharedStrings.xml><?xml version="1.0" encoding="utf-8"?>
<sst xmlns="http://schemas.openxmlformats.org/spreadsheetml/2006/main" count="760" uniqueCount="224">
  <si>
    <t>ООО "СЕТЕВАЯ КОМПАНИЯ"</t>
  </si>
  <si>
    <t xml:space="preserve">1. Общая информация о сетевой организации </t>
  </si>
  <si>
    <t>Кол-во потребителей</t>
  </si>
  <si>
    <t>Уровень напряжения</t>
  </si>
  <si>
    <t>Тип потребителя</t>
  </si>
  <si>
    <t>Категория надёжности</t>
  </si>
  <si>
    <t>0,4кВ</t>
  </si>
  <si>
    <t>Юридическое лицо</t>
  </si>
  <si>
    <t>2. АО "СЗ"СК АВИАКОР"</t>
  </si>
  <si>
    <t xml:space="preserve">1.УК "СТАНДАРТ" </t>
  </si>
  <si>
    <t>3. ПАО "МТС"</t>
  </si>
  <si>
    <t>4. МБДОУ "ДЕТСТВО"</t>
  </si>
  <si>
    <t>5.ООО "СЕТЕВАЯ КОМПАНИЯ" (котельная №1,№2)</t>
  </si>
  <si>
    <t>2-я категория</t>
  </si>
  <si>
    <t xml:space="preserve">3-я категория </t>
  </si>
  <si>
    <t xml:space="preserve">2-я  категория </t>
  </si>
  <si>
    <t>6.МБОУ « СОШ № 45»</t>
  </si>
  <si>
    <t>Приложение 7 к Единым стандартам качества обслуживания сетевыми организациями потребителей</t>
  </si>
  <si>
    <t xml:space="preserve"> 1.1</t>
  </si>
  <si>
    <t xml:space="preserve"> 1.2</t>
  </si>
  <si>
    <t>Кол-во точек поставки</t>
  </si>
  <si>
    <t>ВРУ</t>
  </si>
  <si>
    <t xml:space="preserve">Вводные устройства </t>
  </si>
  <si>
    <t xml:space="preserve"> 1.3</t>
  </si>
  <si>
    <t>КЛ</t>
  </si>
  <si>
    <t xml:space="preserve">Напряжение </t>
  </si>
  <si>
    <t>10кВ</t>
  </si>
  <si>
    <t>КЛ (км)</t>
  </si>
  <si>
    <t>Итого</t>
  </si>
  <si>
    <t xml:space="preserve"> 1.4</t>
  </si>
  <si>
    <t xml:space="preserve"> 1.4 Уровень физического износа электросетевого хозяйства</t>
  </si>
  <si>
    <t>ТП-1</t>
  </si>
  <si>
    <t>ТП-3</t>
  </si>
  <si>
    <t>ТП-2</t>
  </si>
  <si>
    <t>ТП-4</t>
  </si>
  <si>
    <t>ТП-5</t>
  </si>
  <si>
    <t>ТП-6</t>
  </si>
  <si>
    <t>ТП-7</t>
  </si>
  <si>
    <t>ТП-8</t>
  </si>
  <si>
    <t>ТП-9</t>
  </si>
  <si>
    <t>ТП-12</t>
  </si>
  <si>
    <t>КЛ-10кВ (23-000028)</t>
  </si>
  <si>
    <t>КЛ-0,4кВ (23-000029)</t>
  </si>
  <si>
    <t>КЛ-10кВ (23-000005)</t>
  </si>
  <si>
    <t>КЛ-10кВ (23-000006)</t>
  </si>
  <si>
    <t>КЛ-0,4кВ (23-000007)</t>
  </si>
  <si>
    <t>КЛ-0,4кВ (23-000013)</t>
  </si>
  <si>
    <t>КЛ-10кВ (23-000014)</t>
  </si>
  <si>
    <t xml:space="preserve">Наименование объекта </t>
  </si>
  <si>
    <t xml:space="preserve"> 1.3 Параметры КЛ</t>
  </si>
  <si>
    <t xml:space="preserve"> 1.2  Точки поставки</t>
  </si>
  <si>
    <t xml:space="preserve"> 1.1 Общая информация</t>
  </si>
  <si>
    <t>2. Информация о качестве услуг по передаче электрической энергии</t>
  </si>
  <si>
    <t>2.1 Показатели качества услуг по передаче электрической энергии в целом по ООО "СЕТЕВАЯ КОМПАНИЯ" в отчётном периоде, а также динамика по отношению к году, предшествующему отчётному</t>
  </si>
  <si>
    <t>№</t>
  </si>
  <si>
    <t>Показатель</t>
  </si>
  <si>
    <t>Значение показателя, годы</t>
  </si>
  <si>
    <t>Показатель средней продолжительности прекращений передачи электрической энергии (Пsaidi)</t>
  </si>
  <si>
    <t>ВН (110 кВ и выше)</t>
  </si>
  <si>
    <t>СН1 (35 - 60 кВ)</t>
  </si>
  <si>
    <t>СН2 (1 - 20 кВ)</t>
  </si>
  <si>
    <t>НН (до 1 кВ)</t>
  </si>
  <si>
    <t>Показатель средней частоты прекращений передачи электрической энергии (Пsaifi )</t>
  </si>
  <si>
    <t xml:space="preserve"> 2.1</t>
  </si>
  <si>
    <t xml:space="preserve"> 2.2</t>
  </si>
  <si>
    <t xml:space="preserve"> 2.3</t>
  </si>
  <si>
    <t xml:space="preserve"> 2.4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</si>
  <si>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Пsaidi,план)</t>
  </si>
  <si>
    <t xml:space="preserve"> 3.1</t>
  </si>
  <si>
    <t xml:space="preserve"> 3.2</t>
  </si>
  <si>
    <t xml:space="preserve"> 3.3</t>
  </si>
  <si>
    <t xml:space="preserve"> 3.4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</si>
  <si>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(Пsaifi,план)</t>
  </si>
  <si>
    <t xml:space="preserve"> 4.1</t>
  </si>
  <si>
    <t xml:space="preserve"> 4.2</t>
  </si>
  <si>
    <t xml:space="preserve"> 4.3</t>
  </si>
  <si>
    <t xml:space="preserve"> 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</si>
  <si>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</si>
  <si>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 xml:space="preserve"> 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</si>
  <si>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</si>
  <si>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</si>
  <si>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</si>
  <si>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 xml:space="preserve">Показатель средней продолжительности прекращений передачи электрической энергии, (Пsaidi) </t>
  </si>
  <si>
    <t>Показатель средней частоты прекращений передачи электрической энергии,  (Пsaifi )</t>
  </si>
  <si>
    <t xml:space="preserve"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хозяйства),(Пsaifi,план)
</t>
  </si>
  <si>
    <t xml:space="preserve"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хозяйства),(Пsaidi, план)
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</si>
  <si>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</si>
  <si>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</si>
  <si>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</si>
  <si>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</si>
  <si>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</si>
  <si>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</si>
  <si>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n</t>
  </si>
  <si>
    <t>-</t>
  </si>
  <si>
    <t xml:space="preserve"> -</t>
  </si>
  <si>
    <t xml:space="preserve">Выполнение ППР </t>
  </si>
  <si>
    <t xml:space="preserve"> 2.3 Мероприятия, выполненные сетевой организацией в целях повышения качества оказания услуг по передаче электрической энергии в отчетном периоде</t>
  </si>
  <si>
    <t>2.4. Прочая информация, которую сетевая организация считает целесообразной для включения в отчет</t>
  </si>
  <si>
    <t>Проведение ежегодной проверки качества сертифицированной продукции</t>
  </si>
  <si>
    <t xml:space="preserve">Выполнение ежегодного ППР </t>
  </si>
  <si>
    <t xml:space="preserve">3. Информация о качестве услуг
по технологическому присоединению
</t>
  </si>
  <si>
    <t xml:space="preserve"> 3.1 Невостребованной мощности нет, ТП - построены с учётом мощности по проекту объектов</t>
  </si>
  <si>
    <t xml:space="preserve"> 3.2 Все тех.присоединения по проекту</t>
  </si>
  <si>
    <t>до 15 кВт включительно</t>
  </si>
  <si>
    <t>Динамика изменения показателя, %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</si>
  <si>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</si>
  <si>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</si>
  <si>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</si>
  <si>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</si>
  <si>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</si>
  <si>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</si>
  <si>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</si>
  <si>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</si>
  <si>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</si>
  <si>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</si>
  <si>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</si>
  <si>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</si>
  <si>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</si>
  <si>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</si>
  <si>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</si>
  <si>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 xml:space="preserve"> 7.1</t>
  </si>
  <si>
    <t xml:space="preserve"> 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</si>
  <si>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</si>
  <si>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</si>
  <si>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 xml:space="preserve"> 3.4 Сведения о качестве услуг по технологическому присоединению к электрическим сетям сетевой организации. </t>
  </si>
  <si>
    <t>от 15    до 30</t>
  </si>
  <si>
    <t>Мощность энергопринимающих устройств заявителя, кВт</t>
  </si>
  <si>
    <t>Категория надежности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</si>
  <si>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</si>
  <si>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</si>
  <si>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</si>
  <si>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</si>
  <si>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</si>
  <si>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Нет</t>
  </si>
  <si>
    <t>ВЛ</t>
  </si>
  <si>
    <t xml:space="preserve">3.5. Стоимость технологического присоединения к электрическим сетям сетевой организации </t>
  </si>
  <si>
    <t>I-II</t>
  </si>
  <si>
    <t>III</t>
  </si>
  <si>
    <t>тыс.руб</t>
  </si>
  <si>
    <t>4. Качество обслуживания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</si>
  <si>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</si>
  <si>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</si>
  <si>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</si>
  <si>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</si>
  <si>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</si>
  <si>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</si>
  <si>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</si>
  <si>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</si>
  <si>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</si>
  <si>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</si>
  <si>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</si>
  <si>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</si>
  <si>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</si>
  <si>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 xml:space="preserve"> 1.5</t>
  </si>
  <si>
    <t>техническое обслуживание электросетевых объектов</t>
  </si>
  <si>
    <t xml:space="preserve"> 1.6</t>
  </si>
  <si>
    <t>прочее (указать)</t>
  </si>
  <si>
    <t>Жалобы</t>
  </si>
  <si>
    <t>оказание услуг по передаче электрической энергии, в том числе:</t>
  </si>
  <si>
    <t xml:space="preserve"> 2.1.1</t>
  </si>
  <si>
    <t>качество услуг по передаче электрической энергии</t>
  </si>
  <si>
    <t xml:space="preserve"> 2.1.2</t>
  </si>
  <si>
    <t>качество электрической энергии</t>
  </si>
  <si>
    <t xml:space="preserve"> 2.5</t>
  </si>
  <si>
    <t>техническое обслуживание объектов электросетевого хозяйства</t>
  </si>
  <si>
    <t xml:space="preserve"> 2.6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</si>
  <si>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</si>
  <si>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</si>
  <si>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</si>
  <si>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</si>
  <si>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</si>
  <si>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</si>
  <si>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</si>
  <si>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</si>
  <si>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</si>
  <si>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</si>
  <si>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</si>
  <si>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</si>
  <si>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</si>
  <si>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</si>
  <si>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</si>
  <si>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8(4842)203-256</t>
  </si>
  <si>
    <t>http://setevaia-kaluga.ru</t>
  </si>
  <si>
    <t>пн.-пт с 8.00 до 17.00, обед с 12.00 до 13.00</t>
  </si>
  <si>
    <t>тех.присоединение</t>
  </si>
  <si>
    <t>15-30</t>
  </si>
  <si>
    <t>нет</t>
  </si>
  <si>
    <t>кабинетный</t>
  </si>
  <si>
    <t>4.3.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</si>
  <si>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</si>
  <si>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</si>
  <si>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 xml:space="preserve">Перечень номеров телефонов, выделенных для обслуживания потребителей:
Номер телефона по вопросам энергоснабжения:
Номера телефонов центров обработки телефонных вызовов:
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</si>
  <si>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</si>
  <si>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</si>
  <si>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</si>
  <si>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</si>
  <si>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</si>
  <si>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</si>
  <si>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</si>
  <si>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</si>
  <si>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Примечание: Все заявки были произведены очно, в офисе ООО "СЕТЕВАЯ КОМПАНИЯ"</t>
  </si>
  <si>
    <r>
      <t xml:space="preserve"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 </t>
    </r>
    <r>
      <rPr>
        <b/>
        <i/>
        <sz val="11"/>
        <color theme="1"/>
        <rFont val="Times New Roman"/>
        <family val="1"/>
        <charset val="204"/>
      </rPr>
      <t>Жалоб в адрес ООО "СЕТЕВАЯ КОМПАНИЯ" не поступало.</t>
    </r>
  </si>
  <si>
    <r>
      <t xml:space="preserve"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 </t>
    </r>
    <r>
      <rPr>
        <b/>
        <i/>
        <sz val="11"/>
        <color theme="1"/>
        <rFont val="Times New Roman"/>
        <family val="1"/>
        <charset val="204"/>
      </rPr>
      <t>ООО "СЕТЕВАЯ КОМПАНИЯ" не осуществляла.</t>
    </r>
  </si>
  <si>
    <r>
      <t xml:space="preserve"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 </t>
    </r>
    <r>
      <rPr>
        <b/>
        <i/>
        <sz val="11"/>
        <color theme="1"/>
        <rFont val="Times New Roman"/>
        <family val="1"/>
        <charset val="204"/>
      </rPr>
      <t xml:space="preserve">Таких заявителей и такой категории потребителей у ООО "СЕТЕВАЯ КОМПАНИЯ" не было. </t>
    </r>
  </si>
  <si>
    <r>
      <t xml:space="preserve"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 </t>
    </r>
    <r>
      <rPr>
        <b/>
        <i/>
        <sz val="11"/>
        <color theme="1"/>
        <rFont val="Times New Roman"/>
        <family val="1"/>
        <charset val="204"/>
      </rPr>
      <t>Проведён опрос мнения потребителей услуг "о качестве обслуживания".</t>
    </r>
  </si>
  <si>
    <r>
      <t xml:space="preserve">4.8. Мероприятия, выполняемые сетевой организацией в целях повышения качества обслуживания потребителей. </t>
    </r>
    <r>
      <rPr>
        <b/>
        <i/>
        <sz val="11"/>
        <color theme="1"/>
        <rFont val="Times New Roman"/>
        <family val="1"/>
        <charset val="204"/>
      </rPr>
      <t>1.Развитие коммуникационных навыков персонала, взаимодействующего с потребителями, за счет проведения внутреннего обучения.
2. Обеспечение заочного обслуживания потребителей с использованием телефонной связи, почтовой связи и сети Интернет и др. согласно требованиям действующего законодательства.3. Другие мероприятия, направленные на повышение качества обслуживания потребителей и предусмотренные действующим законодательством.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</si>
  <si>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4.9. Информация по обращениям потребителей. </t>
    </r>
    <r>
      <rPr>
        <b/>
        <i/>
        <sz val="11"/>
        <color theme="1"/>
        <rFont val="Times New Roman"/>
        <family val="1"/>
        <charset val="204"/>
      </rPr>
      <t>Все обращения по тех.присоединениям приняты, других обращений в адрес ООО "СЕТЕВАЯ КОМПАНИЯ" не поступало.</t>
    </r>
  </si>
  <si>
    <t>ТП-10</t>
  </si>
  <si>
    <t>ТП-11</t>
  </si>
  <si>
    <t>Износ % на конец 2019г.</t>
  </si>
  <si>
    <t>Информация о качестве обслуживания потребителей ООО "СЕТЕВАЯ КОМПАНИЯ" услуг за 2019г.</t>
  </si>
  <si>
    <t>2-я категория - Жилые дома                                                                            3-я категория - ВРУ коммерческих помещений</t>
  </si>
  <si>
    <t xml:space="preserve">7. Калугаоблводоканал </t>
  </si>
  <si>
    <t>3-я категория</t>
  </si>
  <si>
    <t>8. Управление городского хозяйства г.Калуги</t>
  </si>
  <si>
    <t>9. МБУ "СМЭУ"</t>
  </si>
  <si>
    <t xml:space="preserve">10. Газпром газораспределение Калуга </t>
  </si>
  <si>
    <t xml:space="preserve"> 3-я категория</t>
  </si>
  <si>
    <t>Всего по ТСО</t>
  </si>
  <si>
    <t>2019г.</t>
  </si>
  <si>
    <t>ООО "СЕТЕВАЯ КОМПАНИЯ" имеется СЕРТИФИКАТ соответствия на продукцию (эл.энергия) №РОСС RU.АБ20.В00003/19 срок действия с 03.04.2019 по 02.04.2022г.  http://setevaia-kaluga.ru/uploads/upld_270.pdf</t>
  </si>
  <si>
    <t>http://setevaia-kaluga.ru/uploads/upld_196.pdf</t>
  </si>
  <si>
    <t xml:space="preserve">Примечание: Все тех.присоединения  ООО "СЕТЕВАЯ КОМПАНИЯ", т.е. согласно утв.стандартизированным тарифным ставкам Министерством конкурентной политики (приказ №544-РК от 27.12.2019г.) </t>
  </si>
  <si>
    <t>РФ,Калужская область, г.Калуга, ул.Братьев Луканиных д.1, помещение 22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</si>
</sst>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16" fontId="4" fillId="0" borderId="0" xfId="0" applyNumberFormat="1" applyFont="1"/>
    <xf numFmtId="0" fontId="4" fillId="0" borderId="0" xfId="0" applyFont="1"/>
    <xf numFmtId="2" fontId="3" fillId="0" borderId="1" xfId="0" applyNumberFormat="1" applyFont="1" applyBorder="1"/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2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7" fillId="0" borderId="1" xfId="1" applyBorder="1" applyAlignment="1" applyProtection="1">
      <alignment vertical="center"/>
    </xf>
    <xf numFmtId="0" fontId="1" fillId="0" borderId="1" xfId="0" applyFont="1" applyFill="1" applyBorder="1" applyAlignment="1">
      <alignment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1" applyAlignment="1" applyProtection="1">
      <alignment horizontal="center" wrapText="1"/>
    </xf>
    <xf numFmtId="0" fontId="2" fillId="0" borderId="0" xfId="0" applyFont="1" applyAlignment="1">
      <alignment horizontal="center" vertical="center" wrapText="1"/>
    </xf>
    <xf numFmtId="0" fontId="7" fillId="0" borderId="0" xfId="1" applyAlignment="1" applyProtection="1">
      <alignment horizontal="center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5" xfId="0" applyFont="1" applyBorder="1" applyAlignment="1"/>
    <xf numFmtId="0" fontId="3" fillId="0" borderId="2" xfId="0" applyFont="1" applyBorder="1" applyAlignment="1"/>
    <xf numFmtId="0" fontId="3" fillId="0" borderId="1" xfId="0" applyFont="1" applyBorder="1" applyAlignment="1"/>
    <xf numFmtId="165" fontId="3" fillId="0" borderId="1" xfId="0" applyNumberFormat="1" applyFont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setevaia-kaluga.ru/uploads/upld_196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setevaia-kaluga.ru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7"/>
  <sheetViews>
    <sheetView topLeftCell="A5" workbookViewId="0">
      <selection activeCell="D47" sqref="D47"/>
    </sheetView>
  </sheetViews>
  <sheetFormatPr defaultColWidth="8.85546875" defaultRowHeight="15.75"/>
  <cols>
    <col min="1" max="1" width="26.28515625" style="2" customWidth="1"/>
    <col min="2" max="2" width="15.140625" style="2" customWidth="1"/>
    <col min="3" max="3" width="35.42578125" style="2" customWidth="1"/>
    <col min="4" max="4" width="20" style="2" customWidth="1"/>
    <col min="5" max="16384" width="8.85546875" style="2"/>
  </cols>
  <sheetData>
    <row r="1" spans="1:4" ht="28.15" customHeight="1">
      <c r="C1" s="61" t="s">
        <v>17</v>
      </c>
      <c r="D1" s="61"/>
    </row>
    <row r="3" spans="1:4" ht="32.450000000000003" customHeight="1">
      <c r="A3" s="62" t="s">
        <v>210</v>
      </c>
      <c r="B3" s="62"/>
      <c r="C3" s="62"/>
      <c r="D3" s="62"/>
    </row>
    <row r="4" spans="1:4">
      <c r="A4" s="17"/>
      <c r="B4" s="17"/>
      <c r="C4" s="17"/>
      <c r="D4" s="7"/>
    </row>
    <row r="5" spans="1:4">
      <c r="A5" s="63" t="s">
        <v>1</v>
      </c>
      <c r="B5" s="63"/>
      <c r="C5" s="63"/>
      <c r="D5" s="63"/>
    </row>
    <row r="6" spans="1:4">
      <c r="A6" s="18" t="s">
        <v>51</v>
      </c>
    </row>
    <row r="7" spans="1:4" ht="31.5">
      <c r="A7" s="14" t="s">
        <v>2</v>
      </c>
      <c r="B7" s="21" t="s">
        <v>3</v>
      </c>
      <c r="C7" s="15" t="s">
        <v>5</v>
      </c>
      <c r="D7" s="16" t="s">
        <v>4</v>
      </c>
    </row>
    <row r="8" spans="1:4" ht="49.9" customHeight="1">
      <c r="A8" s="9" t="s">
        <v>9</v>
      </c>
      <c r="B8" s="10" t="s">
        <v>6</v>
      </c>
      <c r="C8" s="12" t="s">
        <v>211</v>
      </c>
      <c r="D8" s="10" t="s">
        <v>7</v>
      </c>
    </row>
    <row r="9" spans="1:4" ht="20.45" customHeight="1">
      <c r="A9" s="11" t="s">
        <v>8</v>
      </c>
      <c r="B9" s="10" t="s">
        <v>6</v>
      </c>
      <c r="C9" s="12" t="s">
        <v>15</v>
      </c>
      <c r="D9" s="10" t="s">
        <v>7</v>
      </c>
    </row>
    <row r="10" spans="1:4">
      <c r="A10" s="4" t="s">
        <v>10</v>
      </c>
      <c r="B10" s="5" t="s">
        <v>6</v>
      </c>
      <c r="C10" s="10" t="s">
        <v>14</v>
      </c>
      <c r="D10" s="10" t="s">
        <v>7</v>
      </c>
    </row>
    <row r="11" spans="1:4">
      <c r="A11" s="4" t="s">
        <v>11</v>
      </c>
      <c r="B11" s="5" t="s">
        <v>6</v>
      </c>
      <c r="C11" s="10" t="s">
        <v>13</v>
      </c>
      <c r="D11" s="10" t="s">
        <v>7</v>
      </c>
    </row>
    <row r="12" spans="1:4" s="7" customFormat="1" ht="47.25">
      <c r="A12" s="8" t="s">
        <v>12</v>
      </c>
      <c r="B12" s="10" t="s">
        <v>6</v>
      </c>
      <c r="C12" s="10" t="s">
        <v>13</v>
      </c>
      <c r="D12" s="10" t="s">
        <v>7</v>
      </c>
    </row>
    <row r="13" spans="1:4" s="7" customFormat="1">
      <c r="A13" s="6" t="s">
        <v>16</v>
      </c>
      <c r="B13" s="5" t="s">
        <v>6</v>
      </c>
      <c r="C13" s="10" t="s">
        <v>13</v>
      </c>
      <c r="D13" s="10" t="s">
        <v>7</v>
      </c>
    </row>
    <row r="14" spans="1:4" s="7" customFormat="1">
      <c r="A14" s="54" t="s">
        <v>212</v>
      </c>
      <c r="B14" s="5" t="s">
        <v>6</v>
      </c>
      <c r="C14" s="10" t="s">
        <v>13</v>
      </c>
      <c r="D14" s="10" t="s">
        <v>7</v>
      </c>
    </row>
    <row r="15" spans="1:4" s="7" customFormat="1" ht="33.75" customHeight="1">
      <c r="A15" s="58" t="s">
        <v>214</v>
      </c>
      <c r="B15" s="5" t="s">
        <v>6</v>
      </c>
      <c r="C15" s="10" t="s">
        <v>213</v>
      </c>
      <c r="D15" s="10" t="s">
        <v>7</v>
      </c>
    </row>
    <row r="16" spans="1:4" s="7" customFormat="1">
      <c r="A16" s="6" t="s">
        <v>215</v>
      </c>
      <c r="B16" s="5" t="s">
        <v>6</v>
      </c>
      <c r="C16" s="10" t="s">
        <v>213</v>
      </c>
      <c r="D16" s="10" t="s">
        <v>7</v>
      </c>
    </row>
    <row r="17" spans="1:4" s="7" customFormat="1" ht="32.25" customHeight="1">
      <c r="A17" s="58" t="s">
        <v>216</v>
      </c>
      <c r="B17" s="5" t="s">
        <v>6</v>
      </c>
      <c r="C17" s="10" t="s">
        <v>217</v>
      </c>
      <c r="D17" s="10" t="s">
        <v>7</v>
      </c>
    </row>
    <row r="18" spans="1:4" s="7" customFormat="1" ht="17.25" customHeight="1">
      <c r="A18" s="57"/>
      <c r="B18" s="55"/>
      <c r="C18" s="56"/>
      <c r="D18" s="56"/>
    </row>
    <row r="19" spans="1:4" s="7" customFormat="1" ht="16.899999999999999" customHeight="1">
      <c r="A19" s="64" t="s">
        <v>50</v>
      </c>
      <c r="B19" s="64"/>
      <c r="C19" s="64"/>
      <c r="D19" s="64"/>
    </row>
    <row r="20" spans="1:4" s="7" customFormat="1" ht="31.5">
      <c r="A20" s="15" t="s">
        <v>20</v>
      </c>
      <c r="B20" s="14" t="s">
        <v>4</v>
      </c>
      <c r="C20" s="15" t="s">
        <v>22</v>
      </c>
    </row>
    <row r="21" spans="1:4" s="7" customFormat="1" ht="31.5">
      <c r="A21" s="5">
        <f>140</f>
        <v>140</v>
      </c>
      <c r="B21" s="3" t="s">
        <v>7</v>
      </c>
      <c r="C21" s="5" t="s">
        <v>21</v>
      </c>
    </row>
    <row r="22" spans="1:4">
      <c r="A22" s="19" t="s">
        <v>49</v>
      </c>
    </row>
    <row r="23" spans="1:4">
      <c r="A23" s="15" t="s">
        <v>27</v>
      </c>
      <c r="B23" s="15" t="s">
        <v>25</v>
      </c>
    </row>
    <row r="24" spans="1:4">
      <c r="A24" s="4">
        <v>8.19</v>
      </c>
      <c r="B24" s="5" t="s">
        <v>26</v>
      </c>
    </row>
    <row r="25" spans="1:4">
      <c r="A25" s="4">
        <v>35.4908</v>
      </c>
      <c r="B25" s="5" t="s">
        <v>6</v>
      </c>
    </row>
    <row r="26" spans="1:4">
      <c r="A26" s="13">
        <f>A24+A25</f>
        <v>43.680799999999998</v>
      </c>
      <c r="B26" s="15" t="s">
        <v>28</v>
      </c>
    </row>
    <row r="27" spans="1:4">
      <c r="A27" s="19" t="s">
        <v>30</v>
      </c>
    </row>
    <row r="28" spans="1:4" ht="31.5">
      <c r="A28" s="22" t="s">
        <v>48</v>
      </c>
      <c r="B28" s="14" t="s">
        <v>209</v>
      </c>
    </row>
    <row r="29" spans="1:4">
      <c r="A29" s="4" t="s">
        <v>31</v>
      </c>
      <c r="B29" s="20">
        <v>25.31</v>
      </c>
    </row>
    <row r="30" spans="1:4">
      <c r="A30" s="4" t="s">
        <v>33</v>
      </c>
      <c r="B30" s="20">
        <v>25.31</v>
      </c>
    </row>
    <row r="31" spans="1:4">
      <c r="A31" s="4" t="s">
        <v>32</v>
      </c>
      <c r="B31" s="20">
        <v>25.31</v>
      </c>
    </row>
    <row r="32" spans="1:4">
      <c r="A32" s="4" t="s">
        <v>34</v>
      </c>
      <c r="B32" s="20">
        <v>23.24</v>
      </c>
    </row>
    <row r="33" spans="1:2">
      <c r="A33" s="4" t="s">
        <v>35</v>
      </c>
      <c r="B33" s="20">
        <v>23.24</v>
      </c>
    </row>
    <row r="34" spans="1:2">
      <c r="A34" s="4" t="s">
        <v>36</v>
      </c>
      <c r="B34" s="20">
        <v>23.24</v>
      </c>
    </row>
    <row r="35" spans="1:2">
      <c r="A35" s="4" t="s">
        <v>37</v>
      </c>
      <c r="B35" s="20">
        <v>12.86</v>
      </c>
    </row>
    <row r="36" spans="1:2">
      <c r="A36" s="4" t="s">
        <v>38</v>
      </c>
      <c r="B36" s="20">
        <v>12.86</v>
      </c>
    </row>
    <row r="37" spans="1:2">
      <c r="A37" s="4" t="s">
        <v>39</v>
      </c>
      <c r="B37" s="20">
        <v>12.86</v>
      </c>
    </row>
    <row r="38" spans="1:2">
      <c r="A38" s="4" t="s">
        <v>207</v>
      </c>
      <c r="B38" s="20">
        <v>0.83</v>
      </c>
    </row>
    <row r="39" spans="1:2">
      <c r="A39" s="4" t="s">
        <v>208</v>
      </c>
      <c r="B39" s="20">
        <v>0.83</v>
      </c>
    </row>
    <row r="40" spans="1:2">
      <c r="A40" s="4" t="s">
        <v>40</v>
      </c>
      <c r="B40" s="20">
        <v>4.9800000000000004</v>
      </c>
    </row>
    <row r="41" spans="1:2">
      <c r="A41" s="4" t="s">
        <v>41</v>
      </c>
      <c r="B41" s="20">
        <v>6.31</v>
      </c>
    </row>
    <row r="42" spans="1:2">
      <c r="A42" s="4" t="s">
        <v>42</v>
      </c>
      <c r="B42" s="20">
        <v>6.31</v>
      </c>
    </row>
    <row r="43" spans="1:2">
      <c r="A43" s="4" t="s">
        <v>43</v>
      </c>
      <c r="B43" s="20">
        <v>20.27</v>
      </c>
    </row>
    <row r="44" spans="1:2">
      <c r="A44" s="4" t="s">
        <v>44</v>
      </c>
      <c r="B44" s="20">
        <v>20.27</v>
      </c>
    </row>
    <row r="45" spans="1:2">
      <c r="A45" s="4" t="s">
        <v>45</v>
      </c>
      <c r="B45" s="20">
        <v>20.27</v>
      </c>
    </row>
    <row r="46" spans="1:2">
      <c r="A46" s="4" t="s">
        <v>46</v>
      </c>
      <c r="B46" s="20">
        <v>18.600000000000001</v>
      </c>
    </row>
    <row r="47" spans="1:2">
      <c r="A47" s="4" t="s">
        <v>47</v>
      </c>
      <c r="B47" s="20">
        <v>18.600000000000001</v>
      </c>
    </row>
  </sheetData>
  <mergeCells count="4">
    <mergeCell ref="C1:D1"/>
    <mergeCell ref="A3:D3"/>
    <mergeCell ref="A5:D5"/>
    <mergeCell ref="A19:D19"/>
  </mergeCells>
  <pageMargins left="0.51181102362204722" right="0.11811023622047245" top="0.35433070866141736" bottom="0.35433070866141736" header="0.31496062992125984" footer="0.31496062992125984"/>
  <pageSetup paperSize="9" scale="87" fitToWidth="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2"/>
  <sheetViews>
    <sheetView tabSelected="1" topLeftCell="A25" workbookViewId="0">
      <selection activeCell="I19" sqref="I19"/>
    </sheetView>
  </sheetViews>
  <sheetFormatPr defaultColWidth="8.85546875" defaultRowHeight="15.75"/>
  <cols>
    <col min="1" max="1" width="5.5703125" style="2" customWidth="1"/>
    <col min="2" max="2" width="39.42578125" style="2" customWidth="1"/>
    <col min="3" max="5" width="11.28515625" style="2" customWidth="1"/>
    <col min="6" max="16384" width="8.85546875" style="2"/>
  </cols>
  <sheetData>
    <row r="1" spans="1:5" ht="41.45" customHeight="1">
      <c r="A1" s="61"/>
      <c r="B1" s="61"/>
      <c r="C1" s="61" t="s">
        <v>17</v>
      </c>
      <c r="D1" s="61"/>
      <c r="E1" s="61"/>
    </row>
    <row r="3" spans="1:5">
      <c r="A3" s="63" t="s">
        <v>52</v>
      </c>
      <c r="B3" s="63"/>
      <c r="C3" s="63"/>
      <c r="D3" s="63"/>
      <c r="E3" s="63"/>
    </row>
    <row r="4" spans="1:5" ht="44.45" customHeight="1">
      <c r="A4" s="66" t="s">
        <v>53</v>
      </c>
      <c r="B4" s="66"/>
      <c r="C4" s="66"/>
      <c r="D4" s="66"/>
      <c r="E4" s="66"/>
    </row>
    <row r="6" spans="1:5">
      <c r="A6" s="68" t="s">
        <v>54</v>
      </c>
      <c r="B6" s="68" t="s">
        <v>55</v>
      </c>
      <c r="C6" s="67" t="s">
        <v>56</v>
      </c>
      <c r="D6" s="67"/>
      <c r="E6" s="67"/>
    </row>
    <row r="7" spans="1:5">
      <c r="A7" s="68"/>
      <c r="B7" s="68"/>
      <c r="C7" s="22">
        <v>2018</v>
      </c>
      <c r="D7" s="22">
        <v>2019</v>
      </c>
      <c r="E7" s="22">
        <v>2020</v>
      </c>
    </row>
    <row r="8" spans="1:5">
      <c r="A8" s="22">
        <v>1</v>
      </c>
      <c r="B8" s="22">
        <v>2</v>
      </c>
      <c r="C8" s="22">
        <v>3</v>
      </c>
      <c r="D8" s="22">
        <v>4</v>
      </c>
      <c r="E8" s="22">
        <v>5</v>
      </c>
    </row>
    <row r="9" spans="1:5" ht="60.6" customHeight="1">
      <c r="A9" s="10">
        <v>1</v>
      </c>
      <c r="B9" s="8" t="s">
        <v>57</v>
      </c>
      <c r="C9" s="4">
        <f>C13</f>
        <v>0</v>
      </c>
      <c r="D9" s="4">
        <f>D13</f>
        <v>3.0000000000000001E-3</v>
      </c>
      <c r="E9" s="4"/>
    </row>
    <row r="10" spans="1:5">
      <c r="A10" s="4" t="s">
        <v>18</v>
      </c>
      <c r="B10" s="4" t="s">
        <v>58</v>
      </c>
      <c r="C10" s="4"/>
      <c r="D10" s="4"/>
      <c r="E10" s="4"/>
    </row>
    <row r="11" spans="1:5">
      <c r="A11" s="4" t="s">
        <v>19</v>
      </c>
      <c r="B11" s="4" t="s">
        <v>59</v>
      </c>
      <c r="C11" s="4"/>
      <c r="D11" s="4"/>
      <c r="E11" s="4"/>
    </row>
    <row r="12" spans="1:5">
      <c r="A12" s="4" t="s">
        <v>23</v>
      </c>
      <c r="B12" s="4" t="s">
        <v>60</v>
      </c>
      <c r="C12" s="110"/>
      <c r="D12" s="110"/>
      <c r="E12" s="112"/>
    </row>
    <row r="13" spans="1:5">
      <c r="A13" s="4" t="s">
        <v>29</v>
      </c>
      <c r="B13" s="4" t="s">
        <v>61</v>
      </c>
      <c r="C13" s="112">
        <v>0</v>
      </c>
      <c r="D13" s="112">
        <f>0.003</f>
        <v>3.0000000000000001E-3</v>
      </c>
      <c r="E13" s="112"/>
    </row>
    <row r="14" spans="1:5" ht="47.25">
      <c r="A14" s="10">
        <v>2</v>
      </c>
      <c r="B14" s="8" t="s">
        <v>62</v>
      </c>
      <c r="C14" s="4"/>
      <c r="D14" s="4">
        <f>0.007</f>
        <v>7.0000000000000001E-3</v>
      </c>
      <c r="E14" s="4"/>
    </row>
    <row r="15" spans="1:5">
      <c r="A15" s="4" t="s">
        <v>63</v>
      </c>
      <c r="B15" s="4" t="s">
        <v>58</v>
      </c>
      <c r="C15" s="4"/>
      <c r="D15" s="4"/>
      <c r="E15" s="4"/>
    </row>
    <row r="16" spans="1:5">
      <c r="A16" s="4" t="s">
        <v>64</v>
      </c>
      <c r="B16" s="4" t="s">
        <v>59</v>
      </c>
      <c r="C16" s="4"/>
      <c r="D16" s="4"/>
      <c r="E16" s="4"/>
    </row>
    <row r="17" spans="1:5">
      <c r="A17" s="4" t="s">
        <v>65</v>
      </c>
      <c r="B17" s="4" t="s">
        <v>60</v>
      </c>
      <c r="C17" s="112"/>
      <c r="D17" s="113"/>
      <c r="E17" s="112"/>
    </row>
    <row r="18" spans="1:5">
      <c r="A18" s="4" t="s">
        <v>66</v>
      </c>
      <c r="B18" s="4" t="s">
        <v>61</v>
      </c>
      <c r="C18" s="111">
        <v>0</v>
      </c>
      <c r="D18" s="113">
        <f>D14</f>
        <v>7.0000000000000001E-3</v>
      </c>
      <c r="E18" s="112"/>
    </row>
    <row r="19" spans="1:5" ht="141.75">
      <c r="A19" s="10">
        <v>3</v>
      </c>
      <c r="B19" s="8" t="s">
        <v>67</v>
      </c>
      <c r="C19" s="4">
        <v>2.2959999999999998</v>
      </c>
      <c r="D19" s="4">
        <v>2.2616000000000001</v>
      </c>
      <c r="E19" s="4">
        <v>2.2277</v>
      </c>
    </row>
    <row r="20" spans="1:5">
      <c r="A20" s="4" t="s">
        <v>68</v>
      </c>
      <c r="B20" s="4" t="s">
        <v>58</v>
      </c>
      <c r="C20" s="4"/>
      <c r="D20" s="4"/>
      <c r="E20" s="4"/>
    </row>
    <row r="21" spans="1:5">
      <c r="A21" s="4" t="s">
        <v>69</v>
      </c>
      <c r="B21" s="4" t="s">
        <v>59</v>
      </c>
      <c r="C21" s="4"/>
      <c r="D21" s="4"/>
      <c r="E21" s="4"/>
    </row>
    <row r="22" spans="1:5">
      <c r="A22" s="4" t="s">
        <v>70</v>
      </c>
      <c r="B22" s="4" t="s">
        <v>60</v>
      </c>
      <c r="C22" s="112"/>
      <c r="D22" s="112"/>
      <c r="E22" s="112"/>
    </row>
    <row r="23" spans="1:5">
      <c r="A23" s="4" t="s">
        <v>71</v>
      </c>
      <c r="B23" s="4" t="s">
        <v>61</v>
      </c>
      <c r="C23" s="112"/>
      <c r="D23" s="112"/>
      <c r="E23" s="112"/>
    </row>
    <row r="24" spans="1:5" ht="142.9" customHeight="1">
      <c r="A24" s="10">
        <v>4</v>
      </c>
      <c r="B24" s="8" t="s">
        <v>72</v>
      </c>
      <c r="C24" s="4">
        <v>0.77329999999999999</v>
      </c>
      <c r="D24" s="4">
        <v>0.76170000000000004</v>
      </c>
      <c r="E24" s="4">
        <v>0.75019999999999998</v>
      </c>
    </row>
    <row r="25" spans="1:5">
      <c r="A25" s="5" t="s">
        <v>73</v>
      </c>
      <c r="B25" s="4" t="s">
        <v>58</v>
      </c>
      <c r="C25" s="4"/>
      <c r="D25" s="4"/>
      <c r="E25" s="4"/>
    </row>
    <row r="26" spans="1:5">
      <c r="A26" s="5" t="s">
        <v>74</v>
      </c>
      <c r="B26" s="4" t="s">
        <v>59</v>
      </c>
      <c r="C26" s="4"/>
      <c r="D26" s="4"/>
      <c r="E26" s="4"/>
    </row>
    <row r="27" spans="1:5">
      <c r="A27" s="5" t="s">
        <v>75</v>
      </c>
      <c r="B27" s="4" t="s">
        <v>60</v>
      </c>
      <c r="C27" s="112"/>
      <c r="D27" s="112"/>
      <c r="E27" s="112"/>
    </row>
    <row r="28" spans="1:5">
      <c r="A28" s="5" t="s">
        <v>76</v>
      </c>
      <c r="B28" s="4" t="s">
        <v>61</v>
      </c>
      <c r="C28" s="112"/>
      <c r="D28" s="112"/>
      <c r="E28" s="112"/>
    </row>
    <row r="29" spans="1:5" ht="78.75">
      <c r="A29" s="10">
        <v>5</v>
      </c>
      <c r="B29" s="8" t="s">
        <v>77</v>
      </c>
      <c r="C29" s="4">
        <v>0</v>
      </c>
      <c r="D29" s="4">
        <v>0</v>
      </c>
      <c r="E29" s="4"/>
    </row>
    <row r="30" spans="1:5" ht="94.5">
      <c r="A30" s="10" t="s">
        <v>78</v>
      </c>
      <c r="B30" s="8" t="s">
        <v>79</v>
      </c>
      <c r="C30" s="4">
        <v>0</v>
      </c>
      <c r="D30" s="4">
        <v>0</v>
      </c>
      <c r="E30" s="4"/>
    </row>
    <row r="32" spans="1:5" ht="44.45" customHeight="1">
      <c r="A32" s="65"/>
      <c r="B32" s="65"/>
      <c r="C32" s="65"/>
      <c r="D32" s="65"/>
      <c r="E32" s="65"/>
    </row>
  </sheetData>
  <mergeCells count="8">
    <mergeCell ref="A1:B1"/>
    <mergeCell ref="C6:E6"/>
    <mergeCell ref="B6:B7"/>
    <mergeCell ref="A6:A7"/>
    <mergeCell ref="A32:E32"/>
    <mergeCell ref="C1:E1"/>
    <mergeCell ref="A4:E4"/>
    <mergeCell ref="A3:E3"/>
  </mergeCells>
  <pageMargins left="0.70866141732283472" right="0.31496062992125984" top="0.74803149606299213" bottom="0.15748031496062992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14"/>
  <sheetViews>
    <sheetView workbookViewId="0">
      <selection activeCell="I21" sqref="I20:I21"/>
    </sheetView>
  </sheetViews>
  <sheetFormatPr defaultColWidth="8.85546875" defaultRowHeight="15"/>
  <cols>
    <col min="1" max="1" width="4" style="1" customWidth="1"/>
    <col min="2" max="2" width="15.7109375" style="1" customWidth="1"/>
    <col min="3" max="6" width="7.85546875" style="1" customWidth="1"/>
    <col min="7" max="18" width="8.85546875" style="1"/>
    <col min="19" max="19" width="34.28515625" style="1" customWidth="1"/>
    <col min="20" max="20" width="17.140625" style="1" customWidth="1"/>
    <col min="21" max="16384" width="8.85546875" style="1"/>
  </cols>
  <sheetData>
    <row r="2" spans="1:22">
      <c r="A2" s="1" t="s">
        <v>80</v>
      </c>
    </row>
    <row r="4" spans="1:22" ht="143.44999999999999" customHeight="1">
      <c r="A4" s="69" t="s">
        <v>54</v>
      </c>
      <c r="B4" s="70" t="s">
        <v>81</v>
      </c>
      <c r="C4" s="70" t="s">
        <v>82</v>
      </c>
      <c r="D4" s="70"/>
      <c r="E4" s="70"/>
      <c r="F4" s="70"/>
      <c r="G4" s="70" t="s">
        <v>83</v>
      </c>
      <c r="H4" s="70"/>
      <c r="I4" s="70"/>
      <c r="J4" s="70"/>
      <c r="K4" s="70" t="s">
        <v>85</v>
      </c>
      <c r="L4" s="69"/>
      <c r="M4" s="69"/>
      <c r="N4" s="69"/>
      <c r="O4" s="70" t="s">
        <v>84</v>
      </c>
      <c r="P4" s="69"/>
      <c r="Q4" s="69"/>
      <c r="R4" s="69"/>
      <c r="S4" s="70" t="s">
        <v>86</v>
      </c>
      <c r="T4" s="70" t="s">
        <v>87</v>
      </c>
      <c r="U4" s="23"/>
      <c r="V4" s="23"/>
    </row>
    <row r="5" spans="1:22">
      <c r="A5" s="69"/>
      <c r="B5" s="70"/>
      <c r="C5" s="24" t="s">
        <v>88</v>
      </c>
      <c r="D5" s="24" t="s">
        <v>89</v>
      </c>
      <c r="E5" s="24" t="s">
        <v>90</v>
      </c>
      <c r="F5" s="24" t="s">
        <v>91</v>
      </c>
      <c r="G5" s="24" t="s">
        <v>88</v>
      </c>
      <c r="H5" s="24" t="s">
        <v>89</v>
      </c>
      <c r="I5" s="24" t="s">
        <v>90</v>
      </c>
      <c r="J5" s="24" t="s">
        <v>91</v>
      </c>
      <c r="K5" s="24" t="s">
        <v>88</v>
      </c>
      <c r="L5" s="24" t="s">
        <v>89</v>
      </c>
      <c r="M5" s="24" t="s">
        <v>90</v>
      </c>
      <c r="N5" s="24" t="s">
        <v>91</v>
      </c>
      <c r="O5" s="24" t="s">
        <v>88</v>
      </c>
      <c r="P5" s="24" t="s">
        <v>89</v>
      </c>
      <c r="Q5" s="24" t="s">
        <v>90</v>
      </c>
      <c r="R5" s="24" t="s">
        <v>91</v>
      </c>
      <c r="S5" s="70"/>
      <c r="T5" s="70"/>
    </row>
    <row r="6" spans="1:22">
      <c r="A6" s="24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  <c r="G6" s="24">
        <v>7</v>
      </c>
      <c r="H6" s="24">
        <v>8</v>
      </c>
      <c r="I6" s="24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4">
        <v>15</v>
      </c>
      <c r="P6" s="24">
        <v>16</v>
      </c>
      <c r="Q6" s="24">
        <v>17</v>
      </c>
      <c r="R6" s="24">
        <v>18</v>
      </c>
      <c r="S6" s="24">
        <v>19</v>
      </c>
      <c r="T6" s="24">
        <v>20</v>
      </c>
    </row>
    <row r="7" spans="1:22" ht="38.25" customHeight="1">
      <c r="A7" s="25">
        <v>2</v>
      </c>
      <c r="B7" s="25" t="s">
        <v>219</v>
      </c>
      <c r="C7" s="74">
        <f>'2 2.1'!D12</f>
        <v>0</v>
      </c>
      <c r="D7" s="75"/>
      <c r="E7" s="75"/>
      <c r="F7" s="76"/>
      <c r="G7" s="74">
        <f>'2 2.1'!D17</f>
        <v>0</v>
      </c>
      <c r="H7" s="75"/>
      <c r="I7" s="75"/>
      <c r="J7" s="76"/>
      <c r="K7" s="71">
        <f>'2 2.1'!D22</f>
        <v>0</v>
      </c>
      <c r="L7" s="72"/>
      <c r="M7" s="72"/>
      <c r="N7" s="73"/>
      <c r="O7" s="77">
        <f>'2 2.1'!D27</f>
        <v>0</v>
      </c>
      <c r="P7" s="78"/>
      <c r="Q7" s="78"/>
      <c r="R7" s="79"/>
      <c r="S7" s="24">
        <v>1</v>
      </c>
      <c r="T7" s="26" t="s">
        <v>95</v>
      </c>
    </row>
    <row r="8" spans="1:22" ht="41.25" customHeight="1">
      <c r="A8" s="28" t="s">
        <v>92</v>
      </c>
      <c r="B8" s="29" t="s">
        <v>218</v>
      </c>
      <c r="C8" s="80">
        <f>C7</f>
        <v>0</v>
      </c>
      <c r="D8" s="81"/>
      <c r="E8" s="81"/>
      <c r="F8" s="82"/>
      <c r="G8" s="80">
        <f>G7</f>
        <v>0</v>
      </c>
      <c r="H8" s="81"/>
      <c r="I8" s="81"/>
      <c r="J8" s="82"/>
      <c r="K8" s="83">
        <f>K7</f>
        <v>0</v>
      </c>
      <c r="L8" s="84"/>
      <c r="M8" s="84"/>
      <c r="N8" s="85"/>
      <c r="O8" s="86">
        <f>O7</f>
        <v>0</v>
      </c>
      <c r="P8" s="87"/>
      <c r="Q8" s="87"/>
      <c r="R8" s="88"/>
      <c r="S8" s="30">
        <v>1</v>
      </c>
      <c r="T8" s="31" t="s">
        <v>95</v>
      </c>
    </row>
    <row r="10" spans="1:22">
      <c r="A10" s="1" t="s">
        <v>96</v>
      </c>
    </row>
    <row r="11" spans="1:22">
      <c r="A11" s="1" t="s">
        <v>99</v>
      </c>
    </row>
    <row r="12" spans="1:22">
      <c r="A12" s="1" t="s">
        <v>97</v>
      </c>
    </row>
    <row r="13" spans="1:22" ht="19.5" customHeight="1">
      <c r="A13" s="89" t="s">
        <v>220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</row>
    <row r="14" spans="1:22">
      <c r="A14" s="1" t="s">
        <v>98</v>
      </c>
    </row>
  </sheetData>
  <mergeCells count="17">
    <mergeCell ref="C8:F8"/>
    <mergeCell ref="G8:J8"/>
    <mergeCell ref="K8:N8"/>
    <mergeCell ref="O8:R8"/>
    <mergeCell ref="A13:T13"/>
    <mergeCell ref="A4:A5"/>
    <mergeCell ref="S4:S5"/>
    <mergeCell ref="T4:T5"/>
    <mergeCell ref="K7:N7"/>
    <mergeCell ref="G7:J7"/>
    <mergeCell ref="C7:F7"/>
    <mergeCell ref="O7:R7"/>
    <mergeCell ref="C4:F4"/>
    <mergeCell ref="G4:J4"/>
    <mergeCell ref="K4:N4"/>
    <mergeCell ref="O4:R4"/>
    <mergeCell ref="B4:B5"/>
  </mergeCells>
  <pageMargins left="0.11811023622047245" right="0.11811023622047245" top="0.74803149606299213" bottom="0.35433070866141736" header="0" footer="0"/>
  <pageSetup paperSize="9" scale="6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W24"/>
  <sheetViews>
    <sheetView topLeftCell="D10" workbookViewId="0">
      <selection activeCell="X13" sqref="X13"/>
    </sheetView>
  </sheetViews>
  <sheetFormatPr defaultColWidth="8.85546875" defaultRowHeight="15"/>
  <cols>
    <col min="1" max="1" width="4.28515625" style="1" customWidth="1"/>
    <col min="2" max="2" width="35.85546875" style="1" customWidth="1"/>
    <col min="3" max="5" width="8.85546875" style="1"/>
    <col min="6" max="6" width="14.140625" style="1" customWidth="1"/>
    <col min="7" max="9" width="8.85546875" style="1"/>
    <col min="10" max="10" width="13.7109375" style="1" customWidth="1"/>
    <col min="11" max="13" width="8.85546875" style="1"/>
    <col min="14" max="14" width="14.28515625" style="1" customWidth="1"/>
    <col min="15" max="17" width="8.85546875" style="1"/>
    <col min="18" max="18" width="13.7109375" style="1" customWidth="1"/>
    <col min="19" max="21" width="8.85546875" style="1"/>
    <col min="22" max="22" width="13.42578125" style="1" customWidth="1"/>
    <col min="23" max="16384" width="8.85546875" style="1"/>
  </cols>
  <sheetData>
    <row r="3" spans="1:23" ht="39" customHeight="1">
      <c r="A3" s="93" t="s">
        <v>100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</row>
    <row r="4" spans="1:23">
      <c r="A4" s="1" t="s">
        <v>101</v>
      </c>
    </row>
    <row r="5" spans="1:23">
      <c r="A5" s="1" t="s">
        <v>102</v>
      </c>
    </row>
    <row r="6" spans="1:23">
      <c r="A6" s="1" t="s">
        <v>70</v>
      </c>
    </row>
    <row r="7" spans="1:23">
      <c r="A7" s="94" t="s">
        <v>124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</row>
    <row r="9" spans="1:23">
      <c r="A9" s="90" t="s">
        <v>54</v>
      </c>
      <c r="B9" s="90" t="s">
        <v>55</v>
      </c>
      <c r="C9" s="95" t="s">
        <v>109</v>
      </c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69" t="s">
        <v>110</v>
      </c>
    </row>
    <row r="10" spans="1:23" ht="32.25" customHeight="1">
      <c r="A10" s="91"/>
      <c r="B10" s="91"/>
      <c r="C10" s="95" t="s">
        <v>103</v>
      </c>
      <c r="D10" s="95"/>
      <c r="E10" s="95"/>
      <c r="F10" s="95"/>
      <c r="G10" s="96" t="s">
        <v>105</v>
      </c>
      <c r="H10" s="96"/>
      <c r="I10" s="96"/>
      <c r="J10" s="96"/>
      <c r="K10" s="96" t="s">
        <v>106</v>
      </c>
      <c r="L10" s="96"/>
      <c r="M10" s="96"/>
      <c r="N10" s="96"/>
      <c r="O10" s="95" t="s">
        <v>107</v>
      </c>
      <c r="P10" s="95"/>
      <c r="Q10" s="95"/>
      <c r="R10" s="95"/>
      <c r="S10" s="96" t="s">
        <v>108</v>
      </c>
      <c r="T10" s="96"/>
      <c r="U10" s="96"/>
      <c r="V10" s="96"/>
      <c r="W10" s="69"/>
    </row>
    <row r="11" spans="1:23" ht="43.5" customHeight="1">
      <c r="A11" s="92"/>
      <c r="B11" s="92"/>
      <c r="C11" s="33">
        <v>2017</v>
      </c>
      <c r="D11" s="33">
        <v>2018</v>
      </c>
      <c r="E11" s="44" t="s">
        <v>219</v>
      </c>
      <c r="F11" s="34" t="s">
        <v>104</v>
      </c>
      <c r="G11" s="33">
        <v>2017</v>
      </c>
      <c r="H11" s="33">
        <v>2018</v>
      </c>
      <c r="I11" s="44" t="s">
        <v>219</v>
      </c>
      <c r="J11" s="34" t="s">
        <v>104</v>
      </c>
      <c r="K11" s="33">
        <v>2017</v>
      </c>
      <c r="L11" s="33">
        <v>2018</v>
      </c>
      <c r="M11" s="53" t="s">
        <v>219</v>
      </c>
      <c r="N11" s="34" t="s">
        <v>104</v>
      </c>
      <c r="O11" s="33">
        <v>2017</v>
      </c>
      <c r="P11" s="33">
        <v>2018</v>
      </c>
      <c r="Q11" s="53" t="s">
        <v>219</v>
      </c>
      <c r="R11" s="34" t="s">
        <v>104</v>
      </c>
      <c r="S11" s="33">
        <v>2017</v>
      </c>
      <c r="T11" s="33">
        <v>2018</v>
      </c>
      <c r="U11" s="53" t="s">
        <v>219</v>
      </c>
      <c r="V11" s="34" t="s">
        <v>104</v>
      </c>
      <c r="W11" s="69"/>
    </row>
    <row r="12" spans="1:23">
      <c r="A12" s="33">
        <v>1</v>
      </c>
      <c r="B12" s="33">
        <v>2</v>
      </c>
      <c r="C12" s="33">
        <v>3</v>
      </c>
      <c r="D12" s="33">
        <v>4</v>
      </c>
      <c r="E12" s="53">
        <v>5</v>
      </c>
      <c r="F12" s="53">
        <v>6</v>
      </c>
      <c r="G12" s="53">
        <v>7</v>
      </c>
      <c r="H12" s="53">
        <v>8</v>
      </c>
      <c r="I12" s="53">
        <v>9</v>
      </c>
      <c r="J12" s="53">
        <v>10</v>
      </c>
      <c r="K12" s="53">
        <v>11</v>
      </c>
      <c r="L12" s="53">
        <v>12</v>
      </c>
      <c r="M12" s="53">
        <v>13</v>
      </c>
      <c r="N12" s="53">
        <v>14</v>
      </c>
      <c r="O12" s="53">
        <v>15</v>
      </c>
      <c r="P12" s="53">
        <v>16</v>
      </c>
      <c r="Q12" s="53">
        <v>17</v>
      </c>
      <c r="R12" s="53">
        <v>18</v>
      </c>
      <c r="S12" s="53">
        <v>19</v>
      </c>
      <c r="T12" s="53">
        <v>20</v>
      </c>
      <c r="U12" s="53">
        <v>21</v>
      </c>
      <c r="V12" s="53">
        <v>22</v>
      </c>
      <c r="W12" s="53">
        <v>23</v>
      </c>
    </row>
    <row r="13" spans="1:23" ht="41.45" customHeight="1">
      <c r="A13" s="27">
        <v>1</v>
      </c>
      <c r="B13" s="36" t="s">
        <v>111</v>
      </c>
      <c r="C13" s="40">
        <v>6</v>
      </c>
      <c r="D13" s="40">
        <v>7</v>
      </c>
      <c r="E13" s="59">
        <f>1+1</f>
        <v>2</v>
      </c>
      <c r="F13" s="60">
        <f>E13/D13*100%</f>
        <v>0.2857142857142857</v>
      </c>
      <c r="G13" s="40">
        <v>19</v>
      </c>
      <c r="H13" s="40">
        <v>28</v>
      </c>
      <c r="I13" s="59">
        <f>2</f>
        <v>2</v>
      </c>
      <c r="J13" s="60">
        <f>I13/H13*100%</f>
        <v>7.1428571428571425E-2</v>
      </c>
      <c r="K13" s="40">
        <v>0</v>
      </c>
      <c r="L13" s="40">
        <v>1</v>
      </c>
      <c r="M13" s="59">
        <f>2</f>
        <v>2</v>
      </c>
      <c r="N13" s="59">
        <f>M13/L13*100%</f>
        <v>2</v>
      </c>
      <c r="O13" s="40">
        <v>0</v>
      </c>
      <c r="P13" s="40">
        <v>0</v>
      </c>
      <c r="Q13" s="40">
        <v>0</v>
      </c>
      <c r="R13" s="40"/>
      <c r="S13" s="40">
        <v>0</v>
      </c>
      <c r="T13" s="40">
        <v>0</v>
      </c>
      <c r="U13" s="59">
        <v>0</v>
      </c>
      <c r="V13" s="59"/>
      <c r="W13" s="59">
        <f>E13+I13+M13</f>
        <v>6</v>
      </c>
    </row>
    <row r="14" spans="1:23" ht="71.45" customHeight="1">
      <c r="A14" s="37">
        <v>2</v>
      </c>
      <c r="B14" s="38" t="s">
        <v>112</v>
      </c>
      <c r="C14" s="40">
        <v>6</v>
      </c>
      <c r="D14" s="40">
        <v>7</v>
      </c>
      <c r="E14" s="59">
        <f>E13</f>
        <v>2</v>
      </c>
      <c r="F14" s="60">
        <f>E14/D14*100%</f>
        <v>0.2857142857142857</v>
      </c>
      <c r="G14" s="40">
        <v>19</v>
      </c>
      <c r="H14" s="40">
        <v>28</v>
      </c>
      <c r="I14" s="59">
        <f>I13</f>
        <v>2</v>
      </c>
      <c r="J14" s="60">
        <f>I14/H14*100%</f>
        <v>7.1428571428571425E-2</v>
      </c>
      <c r="K14" s="40">
        <v>0</v>
      </c>
      <c r="L14" s="40">
        <v>1</v>
      </c>
      <c r="M14" s="59">
        <f>2</f>
        <v>2</v>
      </c>
      <c r="N14" s="59">
        <f>M14/L14*100%</f>
        <v>2</v>
      </c>
      <c r="O14" s="40">
        <v>0</v>
      </c>
      <c r="P14" s="40">
        <v>0</v>
      </c>
      <c r="Q14" s="40">
        <v>0</v>
      </c>
      <c r="R14" s="40"/>
      <c r="S14" s="40">
        <v>0</v>
      </c>
      <c r="T14" s="40">
        <v>0</v>
      </c>
      <c r="U14" s="59">
        <v>0</v>
      </c>
      <c r="V14" s="59"/>
      <c r="W14" s="59">
        <f>E14+I14+M14</f>
        <v>6</v>
      </c>
    </row>
    <row r="15" spans="1:23" ht="109.15" customHeight="1">
      <c r="A15" s="27">
        <v>3</v>
      </c>
      <c r="B15" s="36" t="s">
        <v>113</v>
      </c>
      <c r="C15" s="40" t="s">
        <v>94</v>
      </c>
      <c r="D15" s="40" t="s">
        <v>94</v>
      </c>
      <c r="E15" s="40"/>
      <c r="F15" s="40" t="s">
        <v>94</v>
      </c>
      <c r="G15" s="40" t="s">
        <v>94</v>
      </c>
      <c r="H15" s="40" t="s">
        <v>94</v>
      </c>
      <c r="I15" s="40"/>
      <c r="J15" s="40" t="s">
        <v>94</v>
      </c>
      <c r="K15" s="40" t="s">
        <v>94</v>
      </c>
      <c r="L15" s="40" t="s">
        <v>94</v>
      </c>
      <c r="M15" s="40"/>
      <c r="N15" s="40" t="s">
        <v>94</v>
      </c>
      <c r="O15" s="40" t="s">
        <v>94</v>
      </c>
      <c r="P15" s="40" t="s">
        <v>94</v>
      </c>
      <c r="Q15" s="40"/>
      <c r="R15" s="40" t="s">
        <v>94</v>
      </c>
      <c r="S15" s="40" t="s">
        <v>94</v>
      </c>
      <c r="T15" s="40" t="s">
        <v>94</v>
      </c>
      <c r="U15" s="40"/>
      <c r="V15" s="40" t="s">
        <v>94</v>
      </c>
      <c r="W15" s="40" t="s">
        <v>94</v>
      </c>
    </row>
    <row r="16" spans="1:23">
      <c r="A16" s="27" t="s">
        <v>68</v>
      </c>
      <c r="B16" s="27" t="s">
        <v>114</v>
      </c>
      <c r="C16" s="40" t="s">
        <v>93</v>
      </c>
      <c r="D16" s="40" t="s">
        <v>93</v>
      </c>
      <c r="E16" s="40"/>
      <c r="F16" s="40" t="s">
        <v>93</v>
      </c>
      <c r="G16" s="40" t="s">
        <v>93</v>
      </c>
      <c r="H16" s="40" t="s">
        <v>93</v>
      </c>
      <c r="I16" s="40"/>
      <c r="J16" s="40" t="s">
        <v>93</v>
      </c>
      <c r="K16" s="40" t="s">
        <v>93</v>
      </c>
      <c r="L16" s="40" t="s">
        <v>93</v>
      </c>
      <c r="M16" s="40"/>
      <c r="N16" s="40" t="s">
        <v>93</v>
      </c>
      <c r="O16" s="40" t="s">
        <v>93</v>
      </c>
      <c r="P16" s="40" t="s">
        <v>93</v>
      </c>
      <c r="Q16" s="40"/>
      <c r="R16" s="40" t="s">
        <v>93</v>
      </c>
      <c r="S16" s="40" t="s">
        <v>93</v>
      </c>
      <c r="T16" s="40" t="s">
        <v>93</v>
      </c>
      <c r="U16" s="40"/>
      <c r="V16" s="40" t="s">
        <v>93</v>
      </c>
      <c r="W16" s="40" t="s">
        <v>93</v>
      </c>
    </row>
    <row r="17" spans="1:23">
      <c r="A17" s="27" t="s">
        <v>69</v>
      </c>
      <c r="B17" s="27" t="s">
        <v>115</v>
      </c>
      <c r="C17" s="40" t="s">
        <v>93</v>
      </c>
      <c r="D17" s="40" t="s">
        <v>93</v>
      </c>
      <c r="E17" s="40"/>
      <c r="F17" s="40" t="s">
        <v>93</v>
      </c>
      <c r="G17" s="40" t="s">
        <v>93</v>
      </c>
      <c r="H17" s="40" t="s">
        <v>93</v>
      </c>
      <c r="I17" s="40"/>
      <c r="J17" s="40" t="s">
        <v>93</v>
      </c>
      <c r="K17" s="40" t="s">
        <v>93</v>
      </c>
      <c r="L17" s="40" t="s">
        <v>93</v>
      </c>
      <c r="M17" s="40"/>
      <c r="N17" s="40" t="s">
        <v>93</v>
      </c>
      <c r="O17" s="40" t="s">
        <v>93</v>
      </c>
      <c r="P17" s="40" t="s">
        <v>93</v>
      </c>
      <c r="Q17" s="40"/>
      <c r="R17" s="40" t="s">
        <v>93</v>
      </c>
      <c r="S17" s="40" t="s">
        <v>93</v>
      </c>
      <c r="T17" s="40" t="s">
        <v>93</v>
      </c>
      <c r="U17" s="40"/>
      <c r="V17" s="40" t="s">
        <v>93</v>
      </c>
      <c r="W17" s="40" t="s">
        <v>93</v>
      </c>
    </row>
    <row r="18" spans="1:23" ht="75">
      <c r="A18" s="24">
        <v>4</v>
      </c>
      <c r="B18" s="36" t="s">
        <v>116</v>
      </c>
      <c r="C18" s="42" t="s">
        <v>125</v>
      </c>
      <c r="D18" s="42" t="s">
        <v>125</v>
      </c>
      <c r="E18" s="42" t="str">
        <f>D18</f>
        <v>от 15    до 30</v>
      </c>
      <c r="F18" s="42"/>
      <c r="G18" s="42" t="str">
        <f>C18</f>
        <v>от 15    до 30</v>
      </c>
      <c r="H18" s="42" t="str">
        <f>C18</f>
        <v>от 15    до 30</v>
      </c>
      <c r="I18" s="42" t="str">
        <f>H18</f>
        <v>от 15    до 30</v>
      </c>
      <c r="J18" s="42"/>
      <c r="K18" s="42" t="str">
        <f>C18</f>
        <v>от 15    до 30</v>
      </c>
      <c r="L18" s="42" t="str">
        <f>C18</f>
        <v>от 15    до 30</v>
      </c>
      <c r="M18" s="42" t="str">
        <f>L18</f>
        <v>от 15    до 30</v>
      </c>
      <c r="N18" s="42"/>
      <c r="O18" s="42"/>
      <c r="P18" s="42"/>
      <c r="Q18" s="42"/>
      <c r="R18" s="42"/>
      <c r="S18" s="42"/>
      <c r="T18" s="42"/>
      <c r="U18" s="42"/>
      <c r="V18" s="42"/>
      <c r="W18" s="42" t="str">
        <f>C18</f>
        <v>от 15    до 30</v>
      </c>
    </row>
    <row r="19" spans="1:23" ht="60">
      <c r="A19" s="24">
        <v>5</v>
      </c>
      <c r="B19" s="36" t="s">
        <v>117</v>
      </c>
      <c r="C19" s="40">
        <f>C13</f>
        <v>6</v>
      </c>
      <c r="D19" s="40">
        <f t="shared" ref="D19:W19" si="0">D13</f>
        <v>7</v>
      </c>
      <c r="E19" s="40">
        <f>E13</f>
        <v>2</v>
      </c>
      <c r="F19" s="41">
        <f t="shared" si="0"/>
        <v>0.2857142857142857</v>
      </c>
      <c r="G19" s="40">
        <f t="shared" si="0"/>
        <v>19</v>
      </c>
      <c r="H19" s="40">
        <f t="shared" si="0"/>
        <v>28</v>
      </c>
      <c r="I19" s="40">
        <f>I13</f>
        <v>2</v>
      </c>
      <c r="J19" s="41">
        <f t="shared" si="0"/>
        <v>7.1428571428571425E-2</v>
      </c>
      <c r="K19" s="40">
        <f t="shared" si="0"/>
        <v>0</v>
      </c>
      <c r="L19" s="40">
        <f t="shared" si="0"/>
        <v>1</v>
      </c>
      <c r="M19" s="40">
        <f>M13</f>
        <v>2</v>
      </c>
      <c r="N19" s="40">
        <f t="shared" si="0"/>
        <v>2</v>
      </c>
      <c r="O19" s="40">
        <f t="shared" si="0"/>
        <v>0</v>
      </c>
      <c r="P19" s="40">
        <f t="shared" si="0"/>
        <v>0</v>
      </c>
      <c r="Q19" s="40"/>
      <c r="R19" s="40">
        <f t="shared" si="0"/>
        <v>0</v>
      </c>
      <c r="S19" s="40">
        <f t="shared" si="0"/>
        <v>0</v>
      </c>
      <c r="T19" s="40">
        <f t="shared" si="0"/>
        <v>0</v>
      </c>
      <c r="U19" s="40"/>
      <c r="V19" s="40">
        <f t="shared" si="0"/>
        <v>0</v>
      </c>
      <c r="W19" s="40">
        <f t="shared" si="0"/>
        <v>6</v>
      </c>
    </row>
    <row r="20" spans="1:23" ht="60">
      <c r="A20" s="24">
        <v>6</v>
      </c>
      <c r="B20" s="36" t="s">
        <v>118</v>
      </c>
      <c r="C20" s="40">
        <f>C14</f>
        <v>6</v>
      </c>
      <c r="D20" s="40">
        <f t="shared" ref="D20:W20" si="1">D14</f>
        <v>7</v>
      </c>
      <c r="E20" s="40">
        <f>E19</f>
        <v>2</v>
      </c>
      <c r="F20" s="41">
        <f t="shared" si="1"/>
        <v>0.2857142857142857</v>
      </c>
      <c r="G20" s="40">
        <f t="shared" si="1"/>
        <v>19</v>
      </c>
      <c r="H20" s="40">
        <f t="shared" si="1"/>
        <v>28</v>
      </c>
      <c r="I20" s="40">
        <f>I19</f>
        <v>2</v>
      </c>
      <c r="J20" s="41">
        <f t="shared" si="1"/>
        <v>7.1428571428571425E-2</v>
      </c>
      <c r="K20" s="40">
        <f t="shared" si="1"/>
        <v>0</v>
      </c>
      <c r="L20" s="40">
        <f t="shared" si="1"/>
        <v>1</v>
      </c>
      <c r="M20" s="40">
        <f>M19</f>
        <v>2</v>
      </c>
      <c r="N20" s="40">
        <f t="shared" si="1"/>
        <v>2</v>
      </c>
      <c r="O20" s="40">
        <f t="shared" si="1"/>
        <v>0</v>
      </c>
      <c r="P20" s="40">
        <f t="shared" si="1"/>
        <v>0</v>
      </c>
      <c r="Q20" s="40"/>
      <c r="R20" s="40">
        <f t="shared" si="1"/>
        <v>0</v>
      </c>
      <c r="S20" s="40">
        <f t="shared" si="1"/>
        <v>0</v>
      </c>
      <c r="T20" s="40">
        <f t="shared" si="1"/>
        <v>0</v>
      </c>
      <c r="U20" s="40"/>
      <c r="V20" s="40">
        <f t="shared" si="1"/>
        <v>0</v>
      </c>
      <c r="W20" s="40">
        <f t="shared" si="1"/>
        <v>6</v>
      </c>
    </row>
    <row r="21" spans="1:23" ht="120">
      <c r="A21" s="24">
        <v>7</v>
      </c>
      <c r="B21" s="36" t="s">
        <v>119</v>
      </c>
      <c r="C21" s="40" t="s">
        <v>94</v>
      </c>
      <c r="D21" s="40" t="s">
        <v>94</v>
      </c>
      <c r="E21" s="40"/>
      <c r="F21" s="40" t="s">
        <v>94</v>
      </c>
      <c r="G21" s="40" t="s">
        <v>94</v>
      </c>
      <c r="H21" s="40" t="s">
        <v>94</v>
      </c>
      <c r="I21" s="40"/>
      <c r="J21" s="40" t="s">
        <v>94</v>
      </c>
      <c r="K21" s="40" t="s">
        <v>94</v>
      </c>
      <c r="L21" s="40" t="s">
        <v>94</v>
      </c>
      <c r="M21" s="40"/>
      <c r="N21" s="40" t="s">
        <v>94</v>
      </c>
      <c r="O21" s="40" t="s">
        <v>94</v>
      </c>
      <c r="P21" s="40" t="s">
        <v>94</v>
      </c>
      <c r="Q21" s="40"/>
      <c r="R21" s="40" t="s">
        <v>94</v>
      </c>
      <c r="S21" s="40" t="s">
        <v>94</v>
      </c>
      <c r="T21" s="40" t="s">
        <v>94</v>
      </c>
      <c r="U21" s="40"/>
      <c r="V21" s="40" t="s">
        <v>94</v>
      </c>
      <c r="W21" s="40" t="s">
        <v>94</v>
      </c>
    </row>
    <row r="22" spans="1:23">
      <c r="A22" s="27" t="s">
        <v>120</v>
      </c>
      <c r="B22" s="27" t="s">
        <v>114</v>
      </c>
      <c r="C22" s="40" t="s">
        <v>94</v>
      </c>
      <c r="D22" s="40" t="s">
        <v>94</v>
      </c>
      <c r="E22" s="40"/>
      <c r="F22" s="40" t="s">
        <v>94</v>
      </c>
      <c r="G22" s="40" t="s">
        <v>94</v>
      </c>
      <c r="H22" s="40" t="s">
        <v>94</v>
      </c>
      <c r="I22" s="40"/>
      <c r="J22" s="40" t="s">
        <v>94</v>
      </c>
      <c r="K22" s="40" t="s">
        <v>94</v>
      </c>
      <c r="L22" s="40" t="s">
        <v>94</v>
      </c>
      <c r="M22" s="40"/>
      <c r="N22" s="40" t="s">
        <v>94</v>
      </c>
      <c r="O22" s="40" t="s">
        <v>94</v>
      </c>
      <c r="P22" s="40" t="s">
        <v>94</v>
      </c>
      <c r="Q22" s="40"/>
      <c r="R22" s="40" t="s">
        <v>94</v>
      </c>
      <c r="S22" s="40" t="s">
        <v>94</v>
      </c>
      <c r="T22" s="40" t="s">
        <v>94</v>
      </c>
      <c r="U22" s="40"/>
      <c r="V22" s="40" t="s">
        <v>94</v>
      </c>
      <c r="W22" s="40" t="s">
        <v>94</v>
      </c>
    </row>
    <row r="23" spans="1:23">
      <c r="A23" s="27" t="s">
        <v>121</v>
      </c>
      <c r="B23" s="27" t="s">
        <v>122</v>
      </c>
      <c r="C23" s="40" t="s">
        <v>94</v>
      </c>
      <c r="D23" s="40" t="s">
        <v>94</v>
      </c>
      <c r="E23" s="40"/>
      <c r="F23" s="40" t="s">
        <v>94</v>
      </c>
      <c r="G23" s="40" t="s">
        <v>94</v>
      </c>
      <c r="H23" s="40" t="s">
        <v>94</v>
      </c>
      <c r="I23" s="40"/>
      <c r="J23" s="40" t="s">
        <v>94</v>
      </c>
      <c r="K23" s="40" t="s">
        <v>94</v>
      </c>
      <c r="L23" s="40" t="s">
        <v>94</v>
      </c>
      <c r="M23" s="40"/>
      <c r="N23" s="40" t="s">
        <v>94</v>
      </c>
      <c r="O23" s="40" t="s">
        <v>94</v>
      </c>
      <c r="P23" s="40" t="s">
        <v>94</v>
      </c>
      <c r="Q23" s="40"/>
      <c r="R23" s="40" t="s">
        <v>94</v>
      </c>
      <c r="S23" s="40" t="s">
        <v>94</v>
      </c>
      <c r="T23" s="40" t="s">
        <v>94</v>
      </c>
      <c r="U23" s="40"/>
      <c r="V23" s="40" t="s">
        <v>94</v>
      </c>
      <c r="W23" s="40" t="s">
        <v>94</v>
      </c>
    </row>
    <row r="24" spans="1:23" ht="75">
      <c r="A24" s="24">
        <v>8</v>
      </c>
      <c r="B24" s="36" t="s">
        <v>123</v>
      </c>
      <c r="C24" s="40">
        <v>30</v>
      </c>
      <c r="D24" s="40">
        <v>30</v>
      </c>
      <c r="E24" s="40">
        <f>D24</f>
        <v>30</v>
      </c>
      <c r="F24" s="40"/>
      <c r="G24" s="40">
        <v>30</v>
      </c>
      <c r="H24" s="40">
        <v>30</v>
      </c>
      <c r="I24" s="40">
        <f>H24</f>
        <v>30</v>
      </c>
      <c r="J24" s="40"/>
      <c r="K24" s="40">
        <v>30</v>
      </c>
      <c r="L24" s="40">
        <v>30</v>
      </c>
      <c r="M24" s="40">
        <f>L24</f>
        <v>30</v>
      </c>
      <c r="N24" s="40"/>
      <c r="O24" s="40"/>
      <c r="P24" s="40"/>
      <c r="Q24" s="40"/>
      <c r="R24" s="40"/>
      <c r="S24" s="40"/>
      <c r="T24" s="40"/>
      <c r="U24" s="40"/>
      <c r="V24" s="40"/>
      <c r="W24" s="40">
        <v>30</v>
      </c>
    </row>
  </sheetData>
  <mergeCells count="11">
    <mergeCell ref="W9:W11"/>
    <mergeCell ref="B9:B11"/>
    <mergeCell ref="A9:A11"/>
    <mergeCell ref="A3:W3"/>
    <mergeCell ref="A7:W7"/>
    <mergeCell ref="C10:F10"/>
    <mergeCell ref="G10:J10"/>
    <mergeCell ref="K10:N10"/>
    <mergeCell ref="O10:R10"/>
    <mergeCell ref="S10:V10"/>
    <mergeCell ref="C9:V9"/>
  </mergeCells>
  <pageMargins left="0.9055118110236221" right="0.11811023622047245" top="0.35433070866141736" bottom="0.15748031496062992" header="0.31496062992125984" footer="0.31496062992125984"/>
  <pageSetup paperSize="9" scale="53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K26"/>
  <sheetViews>
    <sheetView workbookViewId="0">
      <selection activeCell="I27" sqref="I27:I28"/>
    </sheetView>
  </sheetViews>
  <sheetFormatPr defaultColWidth="8.85546875" defaultRowHeight="15"/>
  <cols>
    <col min="1" max="1" width="13.28515625" style="1" customWidth="1"/>
    <col min="2" max="2" width="16.140625" style="1" customWidth="1"/>
    <col min="3" max="3" width="12.42578125" style="1" customWidth="1"/>
    <col min="4" max="16384" width="8.85546875" style="1"/>
  </cols>
  <sheetData>
    <row r="2" spans="1:11" ht="21" customHeight="1">
      <c r="A2" s="100" t="s">
        <v>135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>
      <c r="K3" s="1" t="s">
        <v>138</v>
      </c>
    </row>
    <row r="4" spans="1:11" ht="30.6" customHeight="1">
      <c r="A4" s="98" t="s">
        <v>126</v>
      </c>
      <c r="B4" s="98"/>
      <c r="C4" s="98"/>
      <c r="D4" s="97">
        <v>15</v>
      </c>
      <c r="E4" s="97"/>
      <c r="F4" s="97">
        <v>150</v>
      </c>
      <c r="G4" s="97"/>
      <c r="H4" s="97">
        <v>250</v>
      </c>
      <c r="I4" s="97"/>
      <c r="J4" s="97">
        <v>670</v>
      </c>
      <c r="K4" s="97"/>
    </row>
    <row r="5" spans="1:11">
      <c r="A5" s="97" t="s">
        <v>127</v>
      </c>
      <c r="B5" s="97"/>
      <c r="C5" s="97"/>
      <c r="D5" s="30" t="s">
        <v>136</v>
      </c>
      <c r="E5" s="30" t="s">
        <v>137</v>
      </c>
      <c r="F5" s="30" t="s">
        <v>136</v>
      </c>
      <c r="G5" s="30" t="s">
        <v>137</v>
      </c>
      <c r="H5" s="30" t="s">
        <v>136</v>
      </c>
      <c r="I5" s="30" t="s">
        <v>137</v>
      </c>
      <c r="J5" s="30" t="s">
        <v>136</v>
      </c>
      <c r="K5" s="30" t="s">
        <v>137</v>
      </c>
    </row>
    <row r="6" spans="1:11" ht="85.5">
      <c r="A6" s="31" t="s">
        <v>128</v>
      </c>
      <c r="B6" s="31" t="s">
        <v>129</v>
      </c>
      <c r="C6" s="30" t="s">
        <v>130</v>
      </c>
      <c r="D6" s="30"/>
      <c r="E6" s="30"/>
      <c r="F6" s="30"/>
      <c r="G6" s="30"/>
      <c r="H6" s="30"/>
      <c r="I6" s="30"/>
      <c r="J6" s="30"/>
      <c r="K6" s="30"/>
    </row>
    <row r="7" spans="1:11" ht="13.15" customHeight="1">
      <c r="A7" s="96" t="s">
        <v>131</v>
      </c>
      <c r="B7" s="69" t="s">
        <v>132</v>
      </c>
      <c r="C7" s="33" t="s">
        <v>24</v>
      </c>
      <c r="D7" s="27"/>
      <c r="E7" s="27"/>
      <c r="F7" s="27"/>
      <c r="G7" s="27"/>
      <c r="H7" s="27"/>
      <c r="I7" s="27"/>
      <c r="J7" s="27"/>
      <c r="K7" s="27"/>
    </row>
    <row r="8" spans="1:11" ht="12.6" customHeight="1">
      <c r="A8" s="96"/>
      <c r="B8" s="69"/>
      <c r="C8" s="33" t="s">
        <v>134</v>
      </c>
      <c r="D8" s="27"/>
      <c r="E8" s="27"/>
      <c r="F8" s="27"/>
      <c r="G8" s="27"/>
      <c r="H8" s="27"/>
      <c r="I8" s="27"/>
      <c r="J8" s="27"/>
      <c r="K8" s="27"/>
    </row>
    <row r="9" spans="1:11">
      <c r="A9" s="96"/>
      <c r="B9" s="69" t="s">
        <v>133</v>
      </c>
      <c r="C9" s="33" t="s">
        <v>24</v>
      </c>
      <c r="D9" s="27"/>
      <c r="E9" s="27">
        <f>6+2</f>
        <v>8</v>
      </c>
      <c r="F9" s="27"/>
      <c r="G9" s="27">
        <f>98+111+86</f>
        <v>295</v>
      </c>
      <c r="H9" s="27">
        <f>161.5+161.5</f>
        <v>323</v>
      </c>
      <c r="I9" s="27"/>
      <c r="J9" s="27"/>
      <c r="K9" s="27"/>
    </row>
    <row r="10" spans="1:11">
      <c r="A10" s="96"/>
      <c r="B10" s="69"/>
      <c r="C10" s="33" t="s">
        <v>134</v>
      </c>
      <c r="D10" s="27"/>
      <c r="E10" s="27"/>
      <c r="F10" s="27"/>
      <c r="G10" s="27"/>
      <c r="H10" s="27"/>
      <c r="I10" s="27"/>
      <c r="J10" s="27"/>
      <c r="K10" s="27"/>
    </row>
    <row r="11" spans="1:11">
      <c r="A11" s="69">
        <v>750</v>
      </c>
      <c r="B11" s="69" t="s">
        <v>132</v>
      </c>
      <c r="C11" s="33" t="s">
        <v>24</v>
      </c>
      <c r="D11" s="27"/>
      <c r="E11" s="27"/>
      <c r="F11" s="27"/>
      <c r="G11" s="27"/>
      <c r="H11" s="27"/>
      <c r="I11" s="27"/>
      <c r="J11" s="27"/>
      <c r="K11" s="27"/>
    </row>
    <row r="12" spans="1:11">
      <c r="A12" s="69"/>
      <c r="B12" s="69"/>
      <c r="C12" s="33" t="s">
        <v>134</v>
      </c>
      <c r="D12" s="27"/>
      <c r="E12" s="27"/>
      <c r="F12" s="27"/>
      <c r="G12" s="27"/>
      <c r="H12" s="27"/>
      <c r="I12" s="27"/>
      <c r="J12" s="27"/>
      <c r="K12" s="27"/>
    </row>
    <row r="13" spans="1:11">
      <c r="A13" s="69"/>
      <c r="B13" s="69" t="s">
        <v>133</v>
      </c>
      <c r="C13" s="33" t="s">
        <v>24</v>
      </c>
      <c r="D13" s="27"/>
      <c r="E13" s="27"/>
      <c r="F13" s="27"/>
      <c r="G13" s="27"/>
      <c r="H13" s="27"/>
      <c r="I13" s="27"/>
      <c r="J13" s="27"/>
      <c r="K13" s="27"/>
    </row>
    <row r="14" spans="1:11">
      <c r="A14" s="69"/>
      <c r="B14" s="69"/>
      <c r="C14" s="33" t="s">
        <v>134</v>
      </c>
      <c r="D14" s="27"/>
      <c r="E14" s="27"/>
      <c r="F14" s="27"/>
      <c r="G14" s="27"/>
      <c r="H14" s="27"/>
      <c r="I14" s="27"/>
      <c r="J14" s="27"/>
      <c r="K14" s="27"/>
    </row>
    <row r="15" spans="1:11">
      <c r="A15" s="69">
        <v>1000</v>
      </c>
      <c r="B15" s="69" t="s">
        <v>132</v>
      </c>
      <c r="C15" s="33" t="s">
        <v>24</v>
      </c>
      <c r="D15" s="27"/>
      <c r="E15" s="27"/>
      <c r="F15" s="27"/>
      <c r="G15" s="27"/>
      <c r="H15" s="27"/>
      <c r="I15" s="27"/>
      <c r="J15" s="27"/>
      <c r="K15" s="27"/>
    </row>
    <row r="16" spans="1:11">
      <c r="A16" s="69"/>
      <c r="B16" s="69"/>
      <c r="C16" s="33" t="s">
        <v>134</v>
      </c>
      <c r="D16" s="27"/>
      <c r="E16" s="27"/>
      <c r="F16" s="27"/>
      <c r="G16" s="27"/>
      <c r="H16" s="27"/>
      <c r="I16" s="27"/>
      <c r="J16" s="27"/>
      <c r="K16" s="27"/>
    </row>
    <row r="17" spans="1:11">
      <c r="A17" s="69"/>
      <c r="B17" s="69" t="s">
        <v>133</v>
      </c>
      <c r="C17" s="33" t="s">
        <v>24</v>
      </c>
      <c r="D17" s="27"/>
      <c r="E17" s="27"/>
      <c r="F17" s="27"/>
      <c r="G17" s="27"/>
      <c r="H17" s="27"/>
      <c r="I17" s="27"/>
      <c r="J17" s="27"/>
      <c r="K17" s="27"/>
    </row>
    <row r="18" spans="1:11">
      <c r="A18" s="69"/>
      <c r="B18" s="69"/>
      <c r="C18" s="33" t="s">
        <v>134</v>
      </c>
      <c r="D18" s="27"/>
      <c r="E18" s="27"/>
      <c r="F18" s="27"/>
      <c r="G18" s="27"/>
      <c r="H18" s="27"/>
      <c r="I18" s="27"/>
      <c r="J18" s="27"/>
      <c r="K18" s="27"/>
    </row>
    <row r="19" spans="1:11">
      <c r="A19" s="69">
        <v>1250</v>
      </c>
      <c r="B19" s="69" t="s">
        <v>132</v>
      </c>
      <c r="C19" s="33" t="s">
        <v>24</v>
      </c>
      <c r="D19" s="27"/>
      <c r="E19" s="27"/>
      <c r="F19" s="27"/>
      <c r="G19" s="27"/>
      <c r="H19" s="27"/>
      <c r="I19" s="27"/>
      <c r="J19" s="27"/>
      <c r="K19" s="27"/>
    </row>
    <row r="20" spans="1:11">
      <c r="A20" s="69"/>
      <c r="B20" s="69"/>
      <c r="C20" s="33" t="s">
        <v>134</v>
      </c>
      <c r="D20" s="27"/>
      <c r="E20" s="27"/>
      <c r="F20" s="27"/>
      <c r="G20" s="27"/>
      <c r="H20" s="27"/>
      <c r="I20" s="27"/>
      <c r="J20" s="27"/>
      <c r="K20" s="27"/>
    </row>
    <row r="21" spans="1:11">
      <c r="A21" s="69"/>
      <c r="B21" s="69" t="s">
        <v>133</v>
      </c>
      <c r="C21" s="33" t="s">
        <v>24</v>
      </c>
      <c r="D21" s="27"/>
      <c r="E21" s="27"/>
      <c r="F21" s="27"/>
      <c r="G21" s="27"/>
      <c r="H21" s="27"/>
      <c r="I21" s="27"/>
      <c r="J21" s="27"/>
      <c r="K21" s="27"/>
    </row>
    <row r="22" spans="1:11">
      <c r="A22" s="69"/>
      <c r="B22" s="69"/>
      <c r="C22" s="33" t="s">
        <v>134</v>
      </c>
      <c r="D22" s="27"/>
      <c r="E22" s="27"/>
      <c r="F22" s="27"/>
      <c r="G22" s="27"/>
      <c r="H22" s="27"/>
      <c r="I22" s="27"/>
      <c r="J22" s="27"/>
      <c r="K22" s="27"/>
    </row>
    <row r="24" spans="1:11" ht="39" customHeight="1">
      <c r="A24" s="89" t="s">
        <v>222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</row>
    <row r="25" spans="1:11">
      <c r="A25" s="99" t="s">
        <v>221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</row>
    <row r="26" spans="1:11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</sheetData>
  <mergeCells count="22">
    <mergeCell ref="A25:K25"/>
    <mergeCell ref="A2:K2"/>
    <mergeCell ref="A24:K24"/>
    <mergeCell ref="A26:K26"/>
    <mergeCell ref="B15:B16"/>
    <mergeCell ref="B17:B18"/>
    <mergeCell ref="A15:A18"/>
    <mergeCell ref="B19:B20"/>
    <mergeCell ref="B21:B22"/>
    <mergeCell ref="A19:A22"/>
    <mergeCell ref="A7:A10"/>
    <mergeCell ref="B7:B8"/>
    <mergeCell ref="B9:B10"/>
    <mergeCell ref="B11:B12"/>
    <mergeCell ref="B13:B14"/>
    <mergeCell ref="A11:A14"/>
    <mergeCell ref="J4:K4"/>
    <mergeCell ref="A4:C4"/>
    <mergeCell ref="A5:C5"/>
    <mergeCell ref="D4:E4"/>
    <mergeCell ref="F4:G4"/>
    <mergeCell ref="H4:I4"/>
  </mergeCells>
  <hyperlinks>
    <hyperlink ref="A25" r:id="rId1"/>
  </hyperlinks>
  <pageMargins left="0.9055118110236221" right="0.31496062992125984" top="0.74803149606299213" bottom="0.74803149606299213" header="0.31496062992125984" footer="0.31496062992125984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29"/>
  <sheetViews>
    <sheetView topLeftCell="D4" workbookViewId="0">
      <selection activeCell="E27" sqref="E27"/>
    </sheetView>
  </sheetViews>
  <sheetFormatPr defaultColWidth="8.85546875" defaultRowHeight="15"/>
  <cols>
    <col min="1" max="1" width="7.5703125" style="32" customWidth="1"/>
    <col min="2" max="2" width="16.7109375" style="1" customWidth="1"/>
    <col min="3" max="5" width="8.85546875" style="1"/>
    <col min="6" max="6" width="13.28515625" style="1" customWidth="1"/>
    <col min="7" max="9" width="8.85546875" style="1"/>
    <col min="10" max="10" width="11.7109375" style="1" customWidth="1"/>
    <col min="11" max="13" width="8.85546875" style="1"/>
    <col min="14" max="14" width="12.28515625" style="1" customWidth="1"/>
    <col min="15" max="17" width="8.85546875" style="1"/>
    <col min="18" max="18" width="12.85546875" style="1" customWidth="1"/>
    <col min="19" max="21" width="8.85546875" style="1"/>
    <col min="22" max="22" width="12.140625" style="1" customWidth="1"/>
    <col min="23" max="16384" width="8.85546875" style="1"/>
  </cols>
  <sheetData>
    <row r="2" spans="1:22">
      <c r="A2" s="94" t="s">
        <v>139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</row>
    <row r="3" spans="1:22" ht="27" customHeight="1">
      <c r="A3" s="89" t="s">
        <v>140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</row>
    <row r="5" spans="1:22" ht="49.9" customHeight="1">
      <c r="A5" s="97" t="s">
        <v>54</v>
      </c>
      <c r="B5" s="98" t="s">
        <v>141</v>
      </c>
      <c r="C5" s="97" t="s">
        <v>142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</row>
    <row r="6" spans="1:22" ht="44.45" customHeight="1">
      <c r="A6" s="97"/>
      <c r="B6" s="98"/>
      <c r="C6" s="97" t="s">
        <v>143</v>
      </c>
      <c r="D6" s="97"/>
      <c r="E6" s="97"/>
      <c r="F6" s="97"/>
      <c r="G6" s="98" t="s">
        <v>144</v>
      </c>
      <c r="H6" s="98"/>
      <c r="I6" s="98"/>
      <c r="J6" s="98"/>
      <c r="K6" s="98" t="s">
        <v>145</v>
      </c>
      <c r="L6" s="98"/>
      <c r="M6" s="98"/>
      <c r="N6" s="98"/>
      <c r="O6" s="98" t="s">
        <v>146</v>
      </c>
      <c r="P6" s="98"/>
      <c r="Q6" s="98"/>
      <c r="R6" s="98"/>
      <c r="S6" s="97" t="s">
        <v>147</v>
      </c>
      <c r="T6" s="97"/>
      <c r="U6" s="97"/>
      <c r="V6" s="97"/>
    </row>
    <row r="7" spans="1:22" ht="60.6" customHeight="1">
      <c r="A7" s="97"/>
      <c r="B7" s="98"/>
      <c r="C7" s="44">
        <v>2017</v>
      </c>
      <c r="D7" s="44">
        <v>2018</v>
      </c>
      <c r="E7" s="44">
        <v>2019</v>
      </c>
      <c r="F7" s="43" t="s">
        <v>104</v>
      </c>
      <c r="G7" s="44">
        <v>2017</v>
      </c>
      <c r="H7" s="44">
        <v>2018</v>
      </c>
      <c r="I7" s="44">
        <f>E7</f>
        <v>2019</v>
      </c>
      <c r="J7" s="43" t="s">
        <v>104</v>
      </c>
      <c r="K7" s="44">
        <v>2017</v>
      </c>
      <c r="L7" s="44">
        <v>2018</v>
      </c>
      <c r="M7" s="44">
        <f>E7</f>
        <v>2019</v>
      </c>
      <c r="N7" s="43" t="s">
        <v>104</v>
      </c>
      <c r="O7" s="44">
        <v>2017</v>
      </c>
      <c r="P7" s="44">
        <v>2018</v>
      </c>
      <c r="Q7" s="44">
        <f>E7</f>
        <v>2019</v>
      </c>
      <c r="R7" s="43" t="s">
        <v>104</v>
      </c>
      <c r="S7" s="44">
        <v>2017</v>
      </c>
      <c r="T7" s="44">
        <v>2018</v>
      </c>
      <c r="U7" s="44">
        <f>E7</f>
        <v>2019</v>
      </c>
      <c r="V7" s="43" t="s">
        <v>104</v>
      </c>
    </row>
    <row r="8" spans="1:22">
      <c r="A8" s="44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4">
        <v>7</v>
      </c>
      <c r="H8" s="44">
        <v>8</v>
      </c>
      <c r="I8" s="44">
        <v>9</v>
      </c>
      <c r="J8" s="44">
        <v>10</v>
      </c>
      <c r="K8" s="44">
        <v>11</v>
      </c>
      <c r="L8" s="44">
        <v>12</v>
      </c>
      <c r="M8" s="44">
        <v>13</v>
      </c>
      <c r="N8" s="44">
        <v>14</v>
      </c>
      <c r="O8" s="44">
        <v>15</v>
      </c>
      <c r="P8" s="44">
        <v>16</v>
      </c>
      <c r="Q8" s="44">
        <v>17</v>
      </c>
      <c r="R8" s="44">
        <v>18</v>
      </c>
      <c r="S8" s="44">
        <v>19</v>
      </c>
      <c r="T8" s="44">
        <v>20</v>
      </c>
      <c r="U8" s="44">
        <v>21</v>
      </c>
      <c r="V8" s="44">
        <v>22</v>
      </c>
    </row>
    <row r="9" spans="1:22" ht="45">
      <c r="A9" s="33">
        <v>1</v>
      </c>
      <c r="B9" s="36" t="s">
        <v>148</v>
      </c>
      <c r="C9" s="27">
        <v>25</v>
      </c>
      <c r="D9" s="27">
        <f>'3'!L13+'3'!H13+'3'!D13</f>
        <v>36</v>
      </c>
      <c r="E9" s="27">
        <f>'3'!W19</f>
        <v>6</v>
      </c>
      <c r="F9" s="39">
        <f>E9/D9*10%</f>
        <v>1.6666666666666666E-2</v>
      </c>
      <c r="G9" s="27" t="s">
        <v>94</v>
      </c>
      <c r="H9" s="27" t="s">
        <v>94</v>
      </c>
      <c r="I9" s="27" t="s">
        <v>94</v>
      </c>
      <c r="J9" s="27" t="s">
        <v>94</v>
      </c>
      <c r="K9" s="27" t="s">
        <v>94</v>
      </c>
      <c r="L9" s="27" t="s">
        <v>94</v>
      </c>
      <c r="M9" s="27" t="s">
        <v>94</v>
      </c>
      <c r="N9" s="27" t="s">
        <v>94</v>
      </c>
      <c r="O9" s="27" t="s">
        <v>94</v>
      </c>
      <c r="P9" s="27" t="s">
        <v>94</v>
      </c>
      <c r="Q9" s="27" t="s">
        <v>94</v>
      </c>
      <c r="R9" s="27" t="s">
        <v>94</v>
      </c>
      <c r="S9" s="27" t="s">
        <v>94</v>
      </c>
      <c r="T9" s="27" t="s">
        <v>94</v>
      </c>
      <c r="U9" s="27" t="s">
        <v>94</v>
      </c>
      <c r="V9" s="27" t="s">
        <v>94</v>
      </c>
    </row>
    <row r="10" spans="1:22" ht="60">
      <c r="A10" s="33" t="s">
        <v>18</v>
      </c>
      <c r="B10" s="36" t="s">
        <v>149</v>
      </c>
      <c r="C10" s="27" t="s">
        <v>94</v>
      </c>
      <c r="D10" s="27" t="s">
        <v>94</v>
      </c>
      <c r="E10" s="27" t="s">
        <v>94</v>
      </c>
      <c r="F10" s="27" t="s">
        <v>94</v>
      </c>
      <c r="G10" s="27" t="s">
        <v>94</v>
      </c>
      <c r="H10" s="27" t="s">
        <v>94</v>
      </c>
      <c r="I10" s="27" t="s">
        <v>94</v>
      </c>
      <c r="J10" s="27" t="s">
        <v>94</v>
      </c>
      <c r="K10" s="27" t="s">
        <v>94</v>
      </c>
      <c r="L10" s="27" t="s">
        <v>94</v>
      </c>
      <c r="M10" s="27" t="s">
        <v>94</v>
      </c>
      <c r="N10" s="27" t="s">
        <v>94</v>
      </c>
      <c r="O10" s="27" t="s">
        <v>94</v>
      </c>
      <c r="P10" s="27" t="s">
        <v>94</v>
      </c>
      <c r="Q10" s="27" t="s">
        <v>94</v>
      </c>
      <c r="R10" s="27" t="s">
        <v>94</v>
      </c>
      <c r="S10" s="27" t="s">
        <v>94</v>
      </c>
      <c r="T10" s="27" t="s">
        <v>94</v>
      </c>
      <c r="U10" s="27" t="s">
        <v>94</v>
      </c>
      <c r="V10" s="27" t="s">
        <v>94</v>
      </c>
    </row>
    <row r="11" spans="1:22" ht="45">
      <c r="A11" s="33" t="s">
        <v>19</v>
      </c>
      <c r="B11" s="36" t="s">
        <v>150</v>
      </c>
      <c r="C11" s="27">
        <f>C9</f>
        <v>25</v>
      </c>
      <c r="D11" s="27">
        <f>D9</f>
        <v>36</v>
      </c>
      <c r="E11" s="27">
        <f>E9</f>
        <v>6</v>
      </c>
      <c r="F11" s="39">
        <f>F9</f>
        <v>1.6666666666666666E-2</v>
      </c>
      <c r="G11" s="27" t="s">
        <v>94</v>
      </c>
      <c r="H11" s="27" t="s">
        <v>94</v>
      </c>
      <c r="I11" s="27"/>
      <c r="J11" s="27" t="s">
        <v>94</v>
      </c>
      <c r="K11" s="27" t="s">
        <v>94</v>
      </c>
      <c r="L11" s="27" t="s">
        <v>94</v>
      </c>
      <c r="M11" s="27"/>
      <c r="N11" s="27" t="s">
        <v>94</v>
      </c>
      <c r="O11" s="27" t="s">
        <v>94</v>
      </c>
      <c r="P11" s="27" t="s">
        <v>94</v>
      </c>
      <c r="Q11" s="27"/>
      <c r="R11" s="27" t="s">
        <v>94</v>
      </c>
      <c r="S11" s="27" t="s">
        <v>94</v>
      </c>
      <c r="T11" s="27" t="s">
        <v>94</v>
      </c>
      <c r="U11" s="27"/>
      <c r="V11" s="27" t="s">
        <v>94</v>
      </c>
    </row>
    <row r="12" spans="1:22" ht="60">
      <c r="A12" s="33" t="s">
        <v>23</v>
      </c>
      <c r="B12" s="36" t="s">
        <v>151</v>
      </c>
      <c r="C12" s="27" t="s">
        <v>94</v>
      </c>
      <c r="D12" s="27" t="s">
        <v>94</v>
      </c>
      <c r="E12" s="27"/>
      <c r="F12" s="27" t="s">
        <v>94</v>
      </c>
      <c r="G12" s="27" t="s">
        <v>94</v>
      </c>
      <c r="H12" s="27" t="s">
        <v>94</v>
      </c>
      <c r="I12" s="27"/>
      <c r="J12" s="27" t="s">
        <v>94</v>
      </c>
      <c r="K12" s="27" t="s">
        <v>94</v>
      </c>
      <c r="L12" s="27" t="s">
        <v>94</v>
      </c>
      <c r="M12" s="27"/>
      <c r="N12" s="27" t="s">
        <v>94</v>
      </c>
      <c r="O12" s="27" t="s">
        <v>94</v>
      </c>
      <c r="P12" s="27" t="s">
        <v>94</v>
      </c>
      <c r="Q12" s="27"/>
      <c r="R12" s="27" t="s">
        <v>94</v>
      </c>
      <c r="S12" s="27" t="s">
        <v>94</v>
      </c>
      <c r="T12" s="27" t="s">
        <v>94</v>
      </c>
      <c r="U12" s="27"/>
      <c r="V12" s="27" t="s">
        <v>94</v>
      </c>
    </row>
    <row r="13" spans="1:22" ht="30">
      <c r="A13" s="33" t="s">
        <v>29</v>
      </c>
      <c r="B13" s="36" t="s">
        <v>152</v>
      </c>
      <c r="C13" s="27" t="s">
        <v>94</v>
      </c>
      <c r="D13" s="27" t="s">
        <v>94</v>
      </c>
      <c r="E13" s="27"/>
      <c r="F13" s="27" t="s">
        <v>94</v>
      </c>
      <c r="G13" s="27" t="s">
        <v>94</v>
      </c>
      <c r="H13" s="27" t="s">
        <v>94</v>
      </c>
      <c r="I13" s="27"/>
      <c r="J13" s="27" t="s">
        <v>94</v>
      </c>
      <c r="K13" s="27" t="s">
        <v>94</v>
      </c>
      <c r="L13" s="27" t="s">
        <v>94</v>
      </c>
      <c r="M13" s="27"/>
      <c r="N13" s="27" t="s">
        <v>94</v>
      </c>
      <c r="O13" s="27" t="s">
        <v>94</v>
      </c>
      <c r="P13" s="27" t="s">
        <v>94</v>
      </c>
      <c r="Q13" s="27"/>
      <c r="R13" s="27" t="s">
        <v>94</v>
      </c>
      <c r="S13" s="27" t="s">
        <v>94</v>
      </c>
      <c r="T13" s="27" t="s">
        <v>94</v>
      </c>
      <c r="U13" s="27"/>
      <c r="V13" s="27" t="s">
        <v>94</v>
      </c>
    </row>
    <row r="14" spans="1:22" ht="60">
      <c r="A14" s="33" t="s">
        <v>153</v>
      </c>
      <c r="B14" s="36" t="s">
        <v>154</v>
      </c>
      <c r="C14" s="27" t="s">
        <v>94</v>
      </c>
      <c r="D14" s="27" t="s">
        <v>94</v>
      </c>
      <c r="E14" s="27"/>
      <c r="F14" s="27" t="s">
        <v>94</v>
      </c>
      <c r="G14" s="27" t="s">
        <v>94</v>
      </c>
      <c r="H14" s="27" t="s">
        <v>94</v>
      </c>
      <c r="I14" s="27"/>
      <c r="J14" s="27" t="s">
        <v>94</v>
      </c>
      <c r="K14" s="27" t="s">
        <v>94</v>
      </c>
      <c r="L14" s="27" t="s">
        <v>94</v>
      </c>
      <c r="M14" s="27"/>
      <c r="N14" s="27" t="s">
        <v>94</v>
      </c>
      <c r="O14" s="27" t="s">
        <v>94</v>
      </c>
      <c r="P14" s="27" t="s">
        <v>94</v>
      </c>
      <c r="Q14" s="27"/>
      <c r="R14" s="27" t="s">
        <v>94</v>
      </c>
      <c r="S14" s="27" t="s">
        <v>94</v>
      </c>
      <c r="T14" s="27" t="s">
        <v>94</v>
      </c>
      <c r="U14" s="27"/>
      <c r="V14" s="27" t="s">
        <v>94</v>
      </c>
    </row>
    <row r="15" spans="1:22">
      <c r="A15" s="33" t="s">
        <v>155</v>
      </c>
      <c r="B15" s="27" t="s">
        <v>156</v>
      </c>
      <c r="C15" s="27" t="s">
        <v>94</v>
      </c>
      <c r="D15" s="27" t="s">
        <v>94</v>
      </c>
      <c r="E15" s="27"/>
      <c r="F15" s="27" t="s">
        <v>94</v>
      </c>
      <c r="G15" s="27" t="s">
        <v>94</v>
      </c>
      <c r="H15" s="27" t="s">
        <v>94</v>
      </c>
      <c r="I15" s="27"/>
      <c r="J15" s="27" t="s">
        <v>94</v>
      </c>
      <c r="K15" s="27" t="s">
        <v>94</v>
      </c>
      <c r="L15" s="27" t="s">
        <v>94</v>
      </c>
      <c r="M15" s="27"/>
      <c r="N15" s="27" t="s">
        <v>94</v>
      </c>
      <c r="O15" s="27" t="s">
        <v>94</v>
      </c>
      <c r="P15" s="27" t="s">
        <v>94</v>
      </c>
      <c r="Q15" s="27"/>
      <c r="R15" s="27" t="s">
        <v>94</v>
      </c>
      <c r="S15" s="27" t="s">
        <v>94</v>
      </c>
      <c r="T15" s="27" t="s">
        <v>94</v>
      </c>
      <c r="U15" s="27"/>
      <c r="V15" s="27" t="s">
        <v>94</v>
      </c>
    </row>
    <row r="16" spans="1:22">
      <c r="A16" s="33">
        <v>2</v>
      </c>
      <c r="B16" s="27" t="s">
        <v>157</v>
      </c>
      <c r="C16" s="27" t="s">
        <v>94</v>
      </c>
      <c r="D16" s="27" t="s">
        <v>94</v>
      </c>
      <c r="E16" s="27"/>
      <c r="F16" s="27" t="s">
        <v>94</v>
      </c>
      <c r="G16" s="27" t="s">
        <v>94</v>
      </c>
      <c r="H16" s="27" t="s">
        <v>94</v>
      </c>
      <c r="I16" s="27"/>
      <c r="J16" s="27" t="s">
        <v>94</v>
      </c>
      <c r="K16" s="27" t="s">
        <v>94</v>
      </c>
      <c r="L16" s="27" t="s">
        <v>94</v>
      </c>
      <c r="M16" s="27"/>
      <c r="N16" s="27" t="s">
        <v>94</v>
      </c>
      <c r="O16" s="27" t="s">
        <v>94</v>
      </c>
      <c r="P16" s="27" t="s">
        <v>94</v>
      </c>
      <c r="Q16" s="27"/>
      <c r="R16" s="27" t="s">
        <v>94</v>
      </c>
      <c r="S16" s="27" t="s">
        <v>94</v>
      </c>
      <c r="T16" s="27" t="s">
        <v>94</v>
      </c>
      <c r="U16" s="27"/>
      <c r="V16" s="27" t="s">
        <v>94</v>
      </c>
    </row>
    <row r="17" spans="1:22" ht="75">
      <c r="A17" s="33" t="s">
        <v>63</v>
      </c>
      <c r="B17" s="36" t="s">
        <v>158</v>
      </c>
      <c r="C17" s="27" t="s">
        <v>94</v>
      </c>
      <c r="D17" s="27" t="s">
        <v>94</v>
      </c>
      <c r="E17" s="27"/>
      <c r="F17" s="27" t="s">
        <v>94</v>
      </c>
      <c r="G17" s="27" t="s">
        <v>94</v>
      </c>
      <c r="H17" s="27" t="s">
        <v>94</v>
      </c>
      <c r="I17" s="27"/>
      <c r="J17" s="27" t="s">
        <v>94</v>
      </c>
      <c r="K17" s="27" t="s">
        <v>94</v>
      </c>
      <c r="L17" s="27" t="s">
        <v>94</v>
      </c>
      <c r="M17" s="27"/>
      <c r="N17" s="27" t="s">
        <v>94</v>
      </c>
      <c r="O17" s="27" t="s">
        <v>94</v>
      </c>
      <c r="P17" s="27" t="s">
        <v>94</v>
      </c>
      <c r="Q17" s="27"/>
      <c r="R17" s="27" t="s">
        <v>94</v>
      </c>
      <c r="S17" s="27" t="s">
        <v>94</v>
      </c>
      <c r="T17" s="27" t="s">
        <v>94</v>
      </c>
      <c r="U17" s="27"/>
      <c r="V17" s="27" t="s">
        <v>94</v>
      </c>
    </row>
    <row r="18" spans="1:22" ht="60">
      <c r="A18" s="33" t="s">
        <v>159</v>
      </c>
      <c r="B18" s="36" t="s">
        <v>160</v>
      </c>
      <c r="C18" s="27" t="s">
        <v>94</v>
      </c>
      <c r="D18" s="27" t="s">
        <v>94</v>
      </c>
      <c r="E18" s="27"/>
      <c r="F18" s="27" t="s">
        <v>94</v>
      </c>
      <c r="G18" s="27" t="s">
        <v>94</v>
      </c>
      <c r="H18" s="27" t="s">
        <v>94</v>
      </c>
      <c r="I18" s="27"/>
      <c r="J18" s="27" t="s">
        <v>94</v>
      </c>
      <c r="K18" s="27" t="s">
        <v>94</v>
      </c>
      <c r="L18" s="27" t="s">
        <v>94</v>
      </c>
      <c r="M18" s="27"/>
      <c r="N18" s="27" t="s">
        <v>94</v>
      </c>
      <c r="O18" s="27" t="s">
        <v>94</v>
      </c>
      <c r="P18" s="27" t="s">
        <v>94</v>
      </c>
      <c r="Q18" s="27"/>
      <c r="R18" s="27" t="s">
        <v>94</v>
      </c>
      <c r="S18" s="27" t="s">
        <v>94</v>
      </c>
      <c r="T18" s="27" t="s">
        <v>94</v>
      </c>
      <c r="U18" s="27"/>
      <c r="V18" s="27" t="s">
        <v>94</v>
      </c>
    </row>
    <row r="19" spans="1:22" ht="45">
      <c r="A19" s="33" t="s">
        <v>161</v>
      </c>
      <c r="B19" s="36" t="s">
        <v>162</v>
      </c>
      <c r="C19" s="27" t="s">
        <v>94</v>
      </c>
      <c r="D19" s="27" t="s">
        <v>94</v>
      </c>
      <c r="E19" s="27"/>
      <c r="F19" s="27" t="s">
        <v>94</v>
      </c>
      <c r="G19" s="27" t="s">
        <v>94</v>
      </c>
      <c r="H19" s="27" t="s">
        <v>94</v>
      </c>
      <c r="I19" s="27"/>
      <c r="J19" s="27" t="s">
        <v>94</v>
      </c>
      <c r="K19" s="27" t="s">
        <v>94</v>
      </c>
      <c r="L19" s="27" t="s">
        <v>94</v>
      </c>
      <c r="M19" s="27"/>
      <c r="N19" s="27" t="s">
        <v>94</v>
      </c>
      <c r="O19" s="27" t="s">
        <v>94</v>
      </c>
      <c r="P19" s="27" t="s">
        <v>94</v>
      </c>
      <c r="Q19" s="27"/>
      <c r="R19" s="27" t="s">
        <v>94</v>
      </c>
      <c r="S19" s="27" t="s">
        <v>94</v>
      </c>
      <c r="T19" s="27" t="s">
        <v>94</v>
      </c>
      <c r="U19" s="27"/>
      <c r="V19" s="27" t="s">
        <v>94</v>
      </c>
    </row>
    <row r="20" spans="1:22" ht="45">
      <c r="A20" s="33" t="s">
        <v>64</v>
      </c>
      <c r="B20" s="36" t="s">
        <v>150</v>
      </c>
      <c r="C20" s="27" t="s">
        <v>94</v>
      </c>
      <c r="D20" s="27" t="s">
        <v>94</v>
      </c>
      <c r="E20" s="27"/>
      <c r="F20" s="27" t="s">
        <v>94</v>
      </c>
      <c r="G20" s="27" t="s">
        <v>94</v>
      </c>
      <c r="H20" s="27" t="s">
        <v>94</v>
      </c>
      <c r="I20" s="27"/>
      <c r="J20" s="27" t="s">
        <v>94</v>
      </c>
      <c r="K20" s="27" t="s">
        <v>94</v>
      </c>
      <c r="L20" s="27" t="s">
        <v>94</v>
      </c>
      <c r="M20" s="27"/>
      <c r="N20" s="27" t="s">
        <v>94</v>
      </c>
      <c r="O20" s="27" t="s">
        <v>94</v>
      </c>
      <c r="P20" s="27" t="s">
        <v>94</v>
      </c>
      <c r="Q20" s="27"/>
      <c r="R20" s="27" t="s">
        <v>94</v>
      </c>
      <c r="S20" s="27" t="s">
        <v>94</v>
      </c>
      <c r="T20" s="27" t="s">
        <v>94</v>
      </c>
      <c r="U20" s="27"/>
      <c r="V20" s="27" t="s">
        <v>94</v>
      </c>
    </row>
    <row r="21" spans="1:22" ht="60">
      <c r="A21" s="33" t="s">
        <v>65</v>
      </c>
      <c r="B21" s="36" t="s">
        <v>151</v>
      </c>
      <c r="C21" s="27" t="s">
        <v>94</v>
      </c>
      <c r="D21" s="27" t="s">
        <v>94</v>
      </c>
      <c r="E21" s="27"/>
      <c r="F21" s="27" t="s">
        <v>94</v>
      </c>
      <c r="G21" s="27" t="s">
        <v>94</v>
      </c>
      <c r="H21" s="27" t="s">
        <v>94</v>
      </c>
      <c r="I21" s="27"/>
      <c r="J21" s="27" t="s">
        <v>94</v>
      </c>
      <c r="K21" s="27" t="s">
        <v>94</v>
      </c>
      <c r="L21" s="27" t="s">
        <v>94</v>
      </c>
      <c r="M21" s="27"/>
      <c r="N21" s="27" t="s">
        <v>94</v>
      </c>
      <c r="O21" s="27" t="s">
        <v>94</v>
      </c>
      <c r="P21" s="27" t="s">
        <v>94</v>
      </c>
      <c r="Q21" s="27"/>
      <c r="R21" s="27" t="s">
        <v>94</v>
      </c>
      <c r="S21" s="27" t="s">
        <v>94</v>
      </c>
      <c r="T21" s="27" t="s">
        <v>94</v>
      </c>
      <c r="U21" s="27"/>
      <c r="V21" s="27" t="s">
        <v>94</v>
      </c>
    </row>
    <row r="22" spans="1:22" ht="30">
      <c r="A22" s="33" t="s">
        <v>66</v>
      </c>
      <c r="B22" s="36" t="s">
        <v>152</v>
      </c>
      <c r="C22" s="27" t="s">
        <v>94</v>
      </c>
      <c r="D22" s="27" t="s">
        <v>94</v>
      </c>
      <c r="E22" s="27"/>
      <c r="F22" s="27" t="s">
        <v>94</v>
      </c>
      <c r="G22" s="27" t="s">
        <v>94</v>
      </c>
      <c r="H22" s="27" t="s">
        <v>94</v>
      </c>
      <c r="I22" s="27"/>
      <c r="J22" s="27" t="s">
        <v>94</v>
      </c>
      <c r="K22" s="27" t="s">
        <v>94</v>
      </c>
      <c r="L22" s="27" t="s">
        <v>94</v>
      </c>
      <c r="M22" s="27"/>
      <c r="N22" s="27" t="s">
        <v>94</v>
      </c>
      <c r="O22" s="27" t="s">
        <v>94</v>
      </c>
      <c r="P22" s="27" t="s">
        <v>94</v>
      </c>
      <c r="Q22" s="27"/>
      <c r="R22" s="27" t="s">
        <v>94</v>
      </c>
      <c r="S22" s="27" t="s">
        <v>94</v>
      </c>
      <c r="T22" s="27" t="s">
        <v>94</v>
      </c>
      <c r="U22" s="27"/>
      <c r="V22" s="27" t="s">
        <v>94</v>
      </c>
    </row>
    <row r="23" spans="1:22" ht="75">
      <c r="A23" s="33" t="s">
        <v>163</v>
      </c>
      <c r="B23" s="36" t="s">
        <v>164</v>
      </c>
      <c r="C23" s="27" t="s">
        <v>94</v>
      </c>
      <c r="D23" s="27" t="s">
        <v>94</v>
      </c>
      <c r="E23" s="27"/>
      <c r="F23" s="27" t="s">
        <v>94</v>
      </c>
      <c r="G23" s="27" t="s">
        <v>94</v>
      </c>
      <c r="H23" s="27" t="s">
        <v>94</v>
      </c>
      <c r="I23" s="27"/>
      <c r="J23" s="27" t="s">
        <v>94</v>
      </c>
      <c r="K23" s="27" t="s">
        <v>94</v>
      </c>
      <c r="L23" s="27" t="s">
        <v>94</v>
      </c>
      <c r="M23" s="27"/>
      <c r="N23" s="27" t="s">
        <v>94</v>
      </c>
      <c r="O23" s="27" t="s">
        <v>94</v>
      </c>
      <c r="P23" s="27" t="s">
        <v>94</v>
      </c>
      <c r="Q23" s="27"/>
      <c r="R23" s="27" t="s">
        <v>94</v>
      </c>
      <c r="S23" s="27" t="s">
        <v>94</v>
      </c>
      <c r="T23" s="27" t="s">
        <v>94</v>
      </c>
      <c r="U23" s="27"/>
      <c r="V23" s="27" t="s">
        <v>94</v>
      </c>
    </row>
    <row r="24" spans="1:22">
      <c r="A24" s="33" t="s">
        <v>165</v>
      </c>
      <c r="B24" s="27" t="s">
        <v>156</v>
      </c>
      <c r="C24" s="27" t="s">
        <v>94</v>
      </c>
      <c r="D24" s="27" t="s">
        <v>94</v>
      </c>
      <c r="E24" s="27"/>
      <c r="F24" s="27" t="s">
        <v>94</v>
      </c>
      <c r="G24" s="27" t="s">
        <v>94</v>
      </c>
      <c r="H24" s="27" t="s">
        <v>94</v>
      </c>
      <c r="I24" s="27"/>
      <c r="J24" s="27" t="s">
        <v>94</v>
      </c>
      <c r="K24" s="27" t="s">
        <v>94</v>
      </c>
      <c r="L24" s="27" t="s">
        <v>94</v>
      </c>
      <c r="M24" s="27"/>
      <c r="N24" s="27" t="s">
        <v>94</v>
      </c>
      <c r="O24" s="27" t="s">
        <v>94</v>
      </c>
      <c r="P24" s="27" t="s">
        <v>94</v>
      </c>
      <c r="Q24" s="27"/>
      <c r="R24" s="27" t="s">
        <v>94</v>
      </c>
      <c r="S24" s="27" t="s">
        <v>94</v>
      </c>
      <c r="T24" s="27" t="s">
        <v>94</v>
      </c>
      <c r="U24" s="27"/>
      <c r="V24" s="27" t="s">
        <v>94</v>
      </c>
    </row>
    <row r="25" spans="1:22" ht="30">
      <c r="A25" s="24">
        <v>3</v>
      </c>
      <c r="B25" s="36" t="s">
        <v>166</v>
      </c>
      <c r="C25" s="27">
        <f>C26</f>
        <v>25</v>
      </c>
      <c r="D25" s="27">
        <f t="shared" ref="D25:F25" si="0">D26</f>
        <v>36</v>
      </c>
      <c r="E25" s="27">
        <f>E9</f>
        <v>6</v>
      </c>
      <c r="F25" s="39">
        <f t="shared" si="0"/>
        <v>1.6666666666666666E-2</v>
      </c>
      <c r="G25" s="27" t="s">
        <v>94</v>
      </c>
      <c r="H25" s="27" t="s">
        <v>94</v>
      </c>
      <c r="I25" s="27"/>
      <c r="J25" s="27" t="s">
        <v>94</v>
      </c>
      <c r="K25" s="27" t="s">
        <v>94</v>
      </c>
      <c r="L25" s="27" t="s">
        <v>94</v>
      </c>
      <c r="M25" s="27"/>
      <c r="N25" s="27" t="s">
        <v>94</v>
      </c>
      <c r="O25" s="27" t="s">
        <v>94</v>
      </c>
      <c r="P25" s="27" t="s">
        <v>94</v>
      </c>
      <c r="Q25" s="27"/>
      <c r="R25" s="27" t="s">
        <v>94</v>
      </c>
      <c r="S25" s="27" t="s">
        <v>94</v>
      </c>
      <c r="T25" s="27" t="s">
        <v>94</v>
      </c>
      <c r="U25" s="27"/>
      <c r="V25" s="27" t="s">
        <v>94</v>
      </c>
    </row>
    <row r="26" spans="1:22" ht="45">
      <c r="A26" s="33" t="s">
        <v>68</v>
      </c>
      <c r="B26" s="36" t="s">
        <v>167</v>
      </c>
      <c r="C26" s="27">
        <f>C9</f>
        <v>25</v>
      </c>
      <c r="D26" s="27">
        <f t="shared" ref="D26:F26" si="1">D9</f>
        <v>36</v>
      </c>
      <c r="E26" s="27">
        <f>E25</f>
        <v>6</v>
      </c>
      <c r="F26" s="39">
        <f t="shared" si="1"/>
        <v>1.6666666666666666E-2</v>
      </c>
      <c r="G26" s="27" t="s">
        <v>94</v>
      </c>
      <c r="H26" s="27" t="s">
        <v>94</v>
      </c>
      <c r="I26" s="27"/>
      <c r="J26" s="27" t="s">
        <v>94</v>
      </c>
      <c r="K26" s="27" t="s">
        <v>94</v>
      </c>
      <c r="L26" s="27" t="s">
        <v>94</v>
      </c>
      <c r="M26" s="27"/>
      <c r="N26" s="27" t="s">
        <v>94</v>
      </c>
      <c r="O26" s="27" t="s">
        <v>94</v>
      </c>
      <c r="P26" s="27" t="s">
        <v>94</v>
      </c>
      <c r="Q26" s="27"/>
      <c r="R26" s="27" t="s">
        <v>94</v>
      </c>
      <c r="S26" s="27" t="s">
        <v>94</v>
      </c>
      <c r="T26" s="27" t="s">
        <v>94</v>
      </c>
      <c r="U26" s="27"/>
      <c r="V26" s="27" t="s">
        <v>94</v>
      </c>
    </row>
    <row r="27" spans="1:22" ht="90">
      <c r="A27" s="33" t="s">
        <v>69</v>
      </c>
      <c r="B27" s="36" t="s">
        <v>168</v>
      </c>
      <c r="C27" s="27" t="s">
        <v>94</v>
      </c>
      <c r="D27" s="27" t="s">
        <v>94</v>
      </c>
      <c r="E27" s="27"/>
      <c r="F27" s="27" t="s">
        <v>94</v>
      </c>
      <c r="G27" s="27" t="s">
        <v>94</v>
      </c>
      <c r="H27" s="27" t="s">
        <v>94</v>
      </c>
      <c r="I27" s="27"/>
      <c r="J27" s="27" t="s">
        <v>94</v>
      </c>
      <c r="K27" s="27" t="s">
        <v>94</v>
      </c>
      <c r="L27" s="27" t="s">
        <v>94</v>
      </c>
      <c r="M27" s="27"/>
      <c r="N27" s="27" t="s">
        <v>94</v>
      </c>
      <c r="O27" s="27" t="s">
        <v>94</v>
      </c>
      <c r="P27" s="27" t="s">
        <v>94</v>
      </c>
      <c r="Q27" s="27"/>
      <c r="R27" s="27" t="s">
        <v>94</v>
      </c>
      <c r="S27" s="27" t="s">
        <v>94</v>
      </c>
      <c r="T27" s="27" t="s">
        <v>94</v>
      </c>
      <c r="U27" s="27"/>
      <c r="V27" s="27" t="s">
        <v>94</v>
      </c>
    </row>
    <row r="28" spans="1:22" ht="75">
      <c r="A28" s="33" t="s">
        <v>70</v>
      </c>
      <c r="B28" s="36" t="s">
        <v>169</v>
      </c>
      <c r="C28" s="27" t="s">
        <v>94</v>
      </c>
      <c r="D28" s="27" t="s">
        <v>94</v>
      </c>
      <c r="E28" s="27"/>
      <c r="F28" s="27" t="s">
        <v>94</v>
      </c>
      <c r="G28" s="27" t="s">
        <v>94</v>
      </c>
      <c r="H28" s="27" t="s">
        <v>94</v>
      </c>
      <c r="I28" s="27"/>
      <c r="J28" s="27" t="s">
        <v>94</v>
      </c>
      <c r="K28" s="27" t="s">
        <v>94</v>
      </c>
      <c r="L28" s="27" t="s">
        <v>94</v>
      </c>
      <c r="M28" s="27"/>
      <c r="N28" s="27" t="s">
        <v>94</v>
      </c>
      <c r="O28" s="27" t="s">
        <v>94</v>
      </c>
      <c r="P28" s="27" t="s">
        <v>94</v>
      </c>
      <c r="Q28" s="27"/>
      <c r="R28" s="27" t="s">
        <v>94</v>
      </c>
      <c r="S28" s="27" t="s">
        <v>94</v>
      </c>
      <c r="T28" s="27" t="s">
        <v>94</v>
      </c>
      <c r="U28" s="27"/>
      <c r="V28" s="27" t="s">
        <v>94</v>
      </c>
    </row>
    <row r="29" spans="1:22">
      <c r="A29" s="33" t="s">
        <v>71</v>
      </c>
      <c r="B29" s="27" t="s">
        <v>156</v>
      </c>
      <c r="C29" s="27" t="s">
        <v>94</v>
      </c>
      <c r="D29" s="27" t="s">
        <v>94</v>
      </c>
      <c r="E29" s="27"/>
      <c r="F29" s="27" t="s">
        <v>94</v>
      </c>
      <c r="G29" s="27" t="s">
        <v>94</v>
      </c>
      <c r="H29" s="27" t="s">
        <v>94</v>
      </c>
      <c r="I29" s="27"/>
      <c r="J29" s="27" t="s">
        <v>94</v>
      </c>
      <c r="K29" s="27" t="s">
        <v>94</v>
      </c>
      <c r="L29" s="27" t="s">
        <v>94</v>
      </c>
      <c r="M29" s="27"/>
      <c r="N29" s="27" t="s">
        <v>94</v>
      </c>
      <c r="O29" s="27" t="s">
        <v>94</v>
      </c>
      <c r="P29" s="27" t="s">
        <v>94</v>
      </c>
      <c r="Q29" s="27"/>
      <c r="R29" s="27" t="s">
        <v>94</v>
      </c>
      <c r="S29" s="27" t="s">
        <v>94</v>
      </c>
      <c r="T29" s="27" t="s">
        <v>94</v>
      </c>
      <c r="U29" s="27"/>
      <c r="V29" s="27" t="s">
        <v>94</v>
      </c>
    </row>
  </sheetData>
  <mergeCells count="10">
    <mergeCell ref="B5:B7"/>
    <mergeCell ref="A5:A7"/>
    <mergeCell ref="A2:V2"/>
    <mergeCell ref="A3:V3"/>
    <mergeCell ref="C6:F6"/>
    <mergeCell ref="G6:J6"/>
    <mergeCell ref="K6:N6"/>
    <mergeCell ref="O6:R6"/>
    <mergeCell ref="S6:V6"/>
    <mergeCell ref="C5:V5"/>
  </mergeCells>
  <pageMargins left="0.51181102362204722" right="0.11811023622047245" top="0.15748031496062992" bottom="0.15748031496062992" header="0" footer="0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8"/>
  <sheetViews>
    <sheetView workbookViewId="0">
      <selection activeCell="K6" sqref="K6:K7"/>
    </sheetView>
  </sheetViews>
  <sheetFormatPr defaultColWidth="8.85546875" defaultRowHeight="15"/>
  <cols>
    <col min="1" max="1" width="8.85546875" style="1"/>
    <col min="2" max="2" width="16.7109375" style="1" customWidth="1"/>
    <col min="3" max="3" width="14.85546875" style="1" customWidth="1"/>
    <col min="4" max="4" width="16.5703125" style="1" customWidth="1"/>
    <col min="5" max="5" width="24.28515625" style="1" customWidth="1"/>
    <col min="6" max="6" width="11" style="1" customWidth="1"/>
    <col min="7" max="7" width="8.85546875" style="1"/>
    <col min="8" max="9" width="16.7109375" style="1" customWidth="1"/>
    <col min="10" max="10" width="17" style="1" customWidth="1"/>
    <col min="11" max="11" width="24.5703125" style="1" customWidth="1"/>
    <col min="12" max="16384" width="8.85546875" style="1"/>
  </cols>
  <sheetData>
    <row r="2" spans="1:11">
      <c r="A2" s="102" t="s">
        <v>170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4" spans="1:11" s="45" customFormat="1" ht="90" customHeight="1">
      <c r="A4" s="24" t="s">
        <v>54</v>
      </c>
      <c r="B4" s="26" t="s">
        <v>171</v>
      </c>
      <c r="C4" s="26" t="s">
        <v>172</v>
      </c>
      <c r="D4" s="26" t="s">
        <v>173</v>
      </c>
      <c r="E4" s="26" t="s">
        <v>174</v>
      </c>
      <c r="F4" s="26" t="s">
        <v>175</v>
      </c>
      <c r="G4" s="26" t="s">
        <v>176</v>
      </c>
      <c r="H4" s="26" t="s">
        <v>177</v>
      </c>
      <c r="I4" s="26" t="s">
        <v>178</v>
      </c>
      <c r="J4" s="26" t="s">
        <v>179</v>
      </c>
      <c r="K4" s="26" t="s">
        <v>180</v>
      </c>
    </row>
    <row r="5" spans="1:11">
      <c r="A5" s="33">
        <v>1</v>
      </c>
      <c r="B5" s="33">
        <v>2</v>
      </c>
      <c r="C5" s="33">
        <v>3</v>
      </c>
      <c r="D5" s="33">
        <v>4</v>
      </c>
      <c r="E5" s="33">
        <v>5</v>
      </c>
      <c r="F5" s="33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</row>
    <row r="6" spans="1:11" ht="63.6" customHeight="1">
      <c r="A6" s="69">
        <v>1</v>
      </c>
      <c r="B6" s="70" t="s">
        <v>0</v>
      </c>
      <c r="C6" s="103" t="s">
        <v>187</v>
      </c>
      <c r="D6" s="70" t="s">
        <v>223</v>
      </c>
      <c r="E6" s="24" t="s">
        <v>181</v>
      </c>
      <c r="F6" s="70" t="s">
        <v>183</v>
      </c>
      <c r="G6" s="70" t="s">
        <v>184</v>
      </c>
      <c r="H6" s="69">
        <f>'3'!W13</f>
        <v>6</v>
      </c>
      <c r="I6" s="69" t="s">
        <v>185</v>
      </c>
      <c r="J6" s="69">
        <v>0</v>
      </c>
      <c r="K6" s="69" t="s">
        <v>186</v>
      </c>
    </row>
    <row r="7" spans="1:11">
      <c r="A7" s="69"/>
      <c r="B7" s="70"/>
      <c r="C7" s="104"/>
      <c r="D7" s="70"/>
      <c r="E7" s="46" t="s">
        <v>182</v>
      </c>
      <c r="F7" s="70"/>
      <c r="G7" s="70"/>
      <c r="H7" s="69"/>
      <c r="I7" s="69"/>
      <c r="J7" s="69"/>
      <c r="K7" s="69"/>
    </row>
    <row r="8" spans="1:1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</row>
  </sheetData>
  <mergeCells count="11">
    <mergeCell ref="K6:K7"/>
    <mergeCell ref="A2:K2"/>
    <mergeCell ref="D6:D7"/>
    <mergeCell ref="C6:C7"/>
    <mergeCell ref="B6:B7"/>
    <mergeCell ref="A6:A7"/>
    <mergeCell ref="F6:F7"/>
    <mergeCell ref="G6:G7"/>
    <mergeCell ref="H6:H7"/>
    <mergeCell ref="I6:I7"/>
    <mergeCell ref="J6:J7"/>
  </mergeCells>
  <hyperlinks>
    <hyperlink ref="E7" r:id="rId1"/>
  </hyperlinks>
  <pageMargins left="0.31496062992125984" right="0.31496062992125984" top="0.74803149606299213" bottom="0.74803149606299213" header="0.31496062992125984" footer="0.31496062992125984"/>
  <pageSetup paperSize="9" scale="8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F31"/>
  <sheetViews>
    <sheetView topLeftCell="A4" workbookViewId="0">
      <selection activeCell="G7" sqref="G7"/>
    </sheetView>
  </sheetViews>
  <sheetFormatPr defaultColWidth="8.85546875" defaultRowHeight="15"/>
  <cols>
    <col min="1" max="1" width="8.85546875" style="35"/>
    <col min="2" max="2" width="29.42578125" style="1" customWidth="1"/>
    <col min="3" max="3" width="23" style="35" customWidth="1"/>
    <col min="4" max="4" width="19.28515625" style="32" customWidth="1"/>
    <col min="5" max="16384" width="8.85546875" style="1"/>
  </cols>
  <sheetData>
    <row r="2" spans="1:4" ht="33.6" customHeight="1">
      <c r="A2" s="100" t="s">
        <v>188</v>
      </c>
      <c r="B2" s="100"/>
      <c r="C2" s="100"/>
      <c r="D2" s="100"/>
    </row>
    <row r="4" spans="1:4">
      <c r="A4" s="30" t="s">
        <v>54</v>
      </c>
      <c r="B4" s="44" t="s">
        <v>189</v>
      </c>
      <c r="C4" s="30" t="s">
        <v>190</v>
      </c>
      <c r="D4" s="44"/>
    </row>
    <row r="5" spans="1:4" ht="118.9" customHeight="1">
      <c r="A5" s="24">
        <v>1</v>
      </c>
      <c r="B5" s="36" t="s">
        <v>191</v>
      </c>
      <c r="C5" s="24" t="s">
        <v>192</v>
      </c>
      <c r="D5" s="24" t="s">
        <v>94</v>
      </c>
    </row>
    <row r="6" spans="1:4" ht="59.45" customHeight="1">
      <c r="A6" s="24">
        <v>2</v>
      </c>
      <c r="B6" s="36" t="s">
        <v>193</v>
      </c>
      <c r="C6" s="24" t="s">
        <v>194</v>
      </c>
      <c r="D6" s="24" t="s">
        <v>94</v>
      </c>
    </row>
    <row r="7" spans="1:4" ht="60">
      <c r="A7" s="24" t="s">
        <v>63</v>
      </c>
      <c r="B7" s="47" t="s">
        <v>195</v>
      </c>
      <c r="C7" s="24" t="s">
        <v>194</v>
      </c>
      <c r="D7" s="24" t="s">
        <v>94</v>
      </c>
    </row>
    <row r="8" spans="1:4" ht="75">
      <c r="A8" s="24" t="s">
        <v>64</v>
      </c>
      <c r="B8" s="47" t="s">
        <v>196</v>
      </c>
      <c r="C8" s="24" t="s">
        <v>194</v>
      </c>
      <c r="D8" s="24" t="s">
        <v>94</v>
      </c>
    </row>
    <row r="9" spans="1:4" ht="75">
      <c r="A9" s="24">
        <v>3</v>
      </c>
      <c r="B9" s="47" t="s">
        <v>197</v>
      </c>
      <c r="C9" s="24" t="s">
        <v>198</v>
      </c>
      <c r="D9" s="24" t="s">
        <v>94</v>
      </c>
    </row>
    <row r="10" spans="1:4" ht="75">
      <c r="A10" s="24">
        <v>4</v>
      </c>
      <c r="B10" s="47" t="s">
        <v>199</v>
      </c>
      <c r="C10" s="24" t="s">
        <v>198</v>
      </c>
      <c r="D10" s="24" t="s">
        <v>94</v>
      </c>
    </row>
    <row r="11" spans="1:4" ht="9" customHeight="1"/>
    <row r="12" spans="1:4" ht="28.15" customHeight="1">
      <c r="A12" s="108" t="s">
        <v>200</v>
      </c>
      <c r="B12" s="108"/>
      <c r="C12" s="108"/>
      <c r="D12" s="108"/>
    </row>
    <row r="13" spans="1:4" ht="12" customHeight="1">
      <c r="A13" s="48"/>
      <c r="B13" s="48"/>
      <c r="C13" s="48"/>
      <c r="D13" s="48"/>
    </row>
    <row r="14" spans="1:4" ht="78" customHeight="1">
      <c r="A14" s="109" t="s">
        <v>201</v>
      </c>
      <c r="B14" s="109"/>
      <c r="C14" s="109"/>
      <c r="D14" s="109"/>
    </row>
    <row r="15" spans="1:4" ht="16.899999999999999" customHeight="1"/>
    <row r="16" spans="1:4" ht="64.900000000000006" customHeight="1">
      <c r="A16" s="109" t="s">
        <v>202</v>
      </c>
      <c r="B16" s="109"/>
      <c r="C16" s="109"/>
      <c r="D16" s="109"/>
    </row>
    <row r="17" spans="1:6" ht="13.9" customHeight="1">
      <c r="A17" s="49"/>
      <c r="B17" s="49"/>
      <c r="C17" s="49"/>
      <c r="D17" s="49"/>
    </row>
    <row r="18" spans="1:6" ht="127.9" customHeight="1">
      <c r="A18" s="105" t="s">
        <v>203</v>
      </c>
      <c r="B18" s="105"/>
      <c r="C18" s="105"/>
      <c r="D18" s="105"/>
    </row>
    <row r="19" spans="1:6" ht="97.9" customHeight="1">
      <c r="A19" s="105"/>
      <c r="B19" s="105"/>
      <c r="C19" s="105"/>
      <c r="D19" s="105"/>
    </row>
    <row r="20" spans="1:6" ht="199.15" customHeight="1">
      <c r="A20" s="105"/>
      <c r="B20" s="105"/>
      <c r="C20" s="105"/>
      <c r="D20" s="105"/>
    </row>
    <row r="21" spans="1:6" ht="17.45" customHeight="1">
      <c r="A21" s="105" t="s">
        <v>204</v>
      </c>
      <c r="B21" s="105"/>
      <c r="C21" s="105"/>
      <c r="D21" s="105"/>
    </row>
    <row r="22" spans="1:6" ht="61.15" customHeight="1">
      <c r="A22" s="105"/>
      <c r="B22" s="105"/>
      <c r="C22" s="105"/>
      <c r="D22" s="105"/>
    </row>
    <row r="23" spans="1:6" ht="19.149999999999999" customHeight="1">
      <c r="A23" s="51"/>
      <c r="B23" s="51"/>
      <c r="C23" s="51"/>
      <c r="D23" s="51"/>
    </row>
    <row r="24" spans="1:6" ht="118.15" customHeight="1">
      <c r="A24" s="106" t="s">
        <v>205</v>
      </c>
      <c r="B24" s="106"/>
      <c r="C24" s="106"/>
      <c r="D24" s="106"/>
    </row>
    <row r="25" spans="1:6" ht="17.45" customHeight="1">
      <c r="A25" s="52"/>
      <c r="B25" s="52"/>
      <c r="C25" s="52"/>
      <c r="D25" s="52"/>
    </row>
    <row r="26" spans="1:6" ht="46.15" customHeight="1">
      <c r="A26" s="106" t="s">
        <v>206</v>
      </c>
      <c r="B26" s="107"/>
      <c r="C26" s="107"/>
      <c r="D26" s="107"/>
    </row>
    <row r="27" spans="1:6">
      <c r="A27" s="50"/>
      <c r="B27" s="50"/>
      <c r="C27" s="50"/>
      <c r="D27" s="50"/>
    </row>
    <row r="28" spans="1:6">
      <c r="A28" s="50"/>
      <c r="B28" s="50"/>
      <c r="C28" s="50"/>
      <c r="D28" s="50"/>
    </row>
    <row r="29" spans="1:6">
      <c r="A29" s="50"/>
      <c r="B29" s="50"/>
      <c r="C29" s="50"/>
      <c r="D29" s="50"/>
    </row>
    <row r="30" spans="1:6">
      <c r="A30" s="50"/>
      <c r="B30" s="50"/>
      <c r="C30" s="50"/>
      <c r="D30" s="50"/>
    </row>
    <row r="31" spans="1:6">
      <c r="A31" s="50"/>
      <c r="B31" s="50"/>
      <c r="C31" s="50"/>
      <c r="D31" s="50"/>
      <c r="F31" s="23"/>
    </row>
  </sheetData>
  <mergeCells count="8">
    <mergeCell ref="A18:D20"/>
    <mergeCell ref="A21:D22"/>
    <mergeCell ref="A24:D24"/>
    <mergeCell ref="A26:D26"/>
    <mergeCell ref="A2:D2"/>
    <mergeCell ref="A12:D12"/>
    <mergeCell ref="A14:D14"/>
    <mergeCell ref="A16:D16"/>
  </mergeCells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</vt:lpstr>
      <vt:lpstr>2 2.1</vt:lpstr>
      <vt:lpstr>2.2-2.4</vt:lpstr>
      <vt:lpstr>3</vt:lpstr>
      <vt:lpstr>3.5</vt:lpstr>
      <vt:lpstr>4</vt:lpstr>
      <vt:lpstr>4.2</vt:lpstr>
      <vt:lpstr>4.3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2020-04-10T11:39:12Z</dcterms:modified>
</cp:coreProperties>
</file>